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tmdacjp.sharepoint.com/sites/di1/Shared Documents/05_研究支援員配備制度/2026年度/申請書/"/>
    </mc:Choice>
  </mc:AlternateContent>
  <xr:revisionPtr revIDLastSave="3802" documentId="13_ncr:1_{23FC36FA-32DA-41E8-8221-4DD60074E99E}" xr6:coauthVersionLast="47" xr6:coauthVersionMax="47" xr10:uidLastSave="{1DD37B84-7A43-4912-8259-BA6C7427B735}"/>
  <bookViews>
    <workbookView xWindow="-120" yWindow="-120" windowWidth="29040" windowHeight="15720" xr2:uid="{D6855AFC-94B4-4CC2-84E2-F317446A07B2}"/>
  </bookViews>
  <sheets>
    <sheet name="申請" sheetId="1" r:id="rId1"/>
    <sheet name="①論文" sheetId="2" r:id="rId2"/>
    <sheet name="②著書" sheetId="3" r:id="rId3"/>
    <sheet name="③特許" sheetId="4" r:id="rId4"/>
    <sheet name="④科研費等" sheetId="5" r:id="rId5"/>
    <sheet name="⑤受賞" sheetId="6" r:id="rId6"/>
    <sheet name="⑥学会発表" sheetId="7" r:id="rId7"/>
    <sheet name="【非表示】休業の状況" sheetId="8" state="hidden" r:id="rId8"/>
    <sheet name="スコア換算表" sheetId="9" state="hidden" r:id="rId9"/>
  </sheets>
  <definedNames>
    <definedName name="_xlnm._FilterDatabase" localSheetId="8" hidden="1">スコア換算表!$A$1:$D$68</definedName>
    <definedName name="_xlnm._FilterDatabase" localSheetId="0" hidden="1">申請!#REF!</definedName>
    <definedName name="_xlnm.Print_Area" localSheetId="8">スコア換算表!$A$1:$D$68</definedName>
    <definedName name="_xlnm.Print_Area" localSheetId="0">申請!$A$36:$U$128</definedName>
    <definedName name="取得した">【非表示】休業の状況!$B$5:$B$10</definedName>
    <definedName name="取得していない">【非表示】休業の状況!$C$5:$C$9</definedName>
    <definedName name="分類">【非表示】休業の状況!$A$4:$C$4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4" i="1" l="1"/>
  <c r="I98" i="1"/>
  <c r="M94" i="1" l="1"/>
  <c r="M93" i="1"/>
  <c r="L94" i="1"/>
  <c r="L93" i="1"/>
  <c r="L89" i="1"/>
  <c r="I105" i="1"/>
  <c r="I106" i="1"/>
  <c r="I107" i="1"/>
  <c r="L82" i="1"/>
  <c r="B157" i="1" s="1"/>
  <c r="I119" i="1" l="1"/>
  <c r="C1" i="7" s="1"/>
  <c r="I117" i="1"/>
  <c r="C1" i="6" s="1"/>
  <c r="I115" i="1"/>
  <c r="D1" i="5" s="1"/>
  <c r="I113" i="1"/>
  <c r="F1" i="4" s="1"/>
  <c r="I112" i="1"/>
  <c r="C1" i="4" s="1"/>
  <c r="I110" i="1"/>
  <c r="C1" i="3" s="1"/>
  <c r="F108" i="1"/>
  <c r="B108" i="1"/>
  <c r="I108" i="1" l="1"/>
  <c r="C1" i="2" s="1"/>
  <c r="L84" i="1" l="1"/>
  <c r="A100" i="1" l="1"/>
  <c r="L38" i="1"/>
  <c r="L60" i="1"/>
  <c r="L53" i="1"/>
  <c r="A2" i="5" l="1"/>
  <c r="A2" i="4"/>
  <c r="A2" i="7"/>
  <c r="A2" i="6"/>
  <c r="A2" i="2"/>
  <c r="A2" i="3"/>
  <c r="L58" i="1" l="1"/>
  <c r="L85" i="1" l="1"/>
  <c r="B156" i="1" s="1"/>
  <c r="M92" i="1"/>
  <c r="M91" i="1"/>
  <c r="C156" i="1" s="1"/>
  <c r="L90" i="1"/>
  <c r="D156" i="1" s="1"/>
  <c r="L86" i="1"/>
  <c r="L77" i="1"/>
  <c r="L73" i="1"/>
  <c r="L72" i="1"/>
  <c r="M64" i="1"/>
  <c r="L63" i="1"/>
  <c r="L62" i="1"/>
  <c r="L61" i="1"/>
  <c r="M59" i="1"/>
  <c r="L59" i="1"/>
  <c r="L52" i="1"/>
  <c r="M38" i="1"/>
  <c r="L39" i="1"/>
  <c r="A156" i="1" l="1"/>
  <c r="E156" i="1" s="1"/>
  <c r="M95" i="1"/>
  <c r="I50" i="1"/>
  <c r="E153" i="1"/>
  <c r="D153" i="1"/>
  <c r="C153" i="1"/>
  <c r="B153" i="1"/>
  <c r="A153" i="1"/>
  <c r="E152" i="1"/>
  <c r="D152" i="1"/>
  <c r="C152" i="1"/>
  <c r="B152" i="1"/>
  <c r="A152" i="1"/>
  <c r="E151" i="1"/>
  <c r="D151" i="1"/>
  <c r="C151" i="1"/>
  <c r="B151" i="1"/>
  <c r="A151" i="1"/>
  <c r="E150" i="1"/>
  <c r="D150" i="1"/>
  <c r="C150" i="1"/>
  <c r="B150" i="1"/>
  <c r="A150" i="1"/>
  <c r="E149" i="1"/>
  <c r="D149" i="1"/>
  <c r="C149" i="1"/>
  <c r="B149" i="1"/>
  <c r="A149" i="1"/>
  <c r="E148" i="1"/>
  <c r="D148" i="1"/>
  <c r="C148" i="1"/>
  <c r="B148" i="1"/>
  <c r="A148" i="1"/>
  <c r="E147" i="1"/>
  <c r="D147" i="1"/>
  <c r="C147" i="1"/>
  <c r="B147" i="1"/>
  <c r="A147" i="1"/>
  <c r="E146" i="1"/>
  <c r="D146" i="1"/>
  <c r="C146" i="1"/>
  <c r="B146" i="1"/>
  <c r="A146" i="1"/>
  <c r="I77" i="1"/>
  <c r="I68" i="1"/>
  <c r="I56" i="1"/>
  <c r="L9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照井　陽子</author>
  </authors>
  <commentList>
    <comment ref="P93" authorId="0" shapeId="0" xr:uid="{6CD4F61E-FA26-4081-BF14-E61C2E895C2C}">
      <text>
        <r>
          <rPr>
            <sz val="9"/>
            <color indexed="81"/>
            <rFont val="游ゴシック"/>
            <family val="3"/>
            <charset val="128"/>
          </rPr>
          <t>休業でない場合に加算</t>
        </r>
      </text>
    </comment>
    <comment ref="P94" authorId="0" shapeId="0" xr:uid="{76ACFF64-9CB9-4BB6-9973-02EBCD7A5553}">
      <text>
        <r>
          <rPr>
            <sz val="9"/>
            <color indexed="81"/>
            <rFont val="游ゴシック"/>
            <family val="3"/>
            <charset val="128"/>
          </rPr>
          <t>休業でない場合に加算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tc={751007E7-BA49-435C-8A57-13B33577F61B}</author>
  </authors>
  <commentList>
    <comment ref="B11" authorId="0" shapeId="0" xr:uid="{751007E7-BA49-435C-8A57-13B33577F61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育児休業から復帰後の研究者も応募可能</t>
      </text>
    </comment>
  </commentList>
</comments>
</file>

<file path=xl/sharedStrings.xml><?xml version="1.0" encoding="utf-8"?>
<sst xmlns="http://schemas.openxmlformats.org/spreadsheetml/2006/main" count="703" uniqueCount="315">
  <si>
    <t>面接対応不可の時間帯▶</t>
    <phoneticPr fontId="3" type="Hiragana"/>
  </si>
  <si>
    <t>～</t>
    <phoneticPr fontId="3" type="Hiragana"/>
  </si>
  <si>
    <t>何時でも対応可▶　</t>
    <rPh sb="0" eb="2">
      <t>いつ</t>
    </rPh>
    <rPh sb="4" eb="6">
      <t>たいおう</t>
    </rPh>
    <rPh sb="6" eb="7">
      <t>か</t>
    </rPh>
    <phoneticPr fontId="3" type="Hiragana"/>
  </si>
  <si>
    <t>2026年度 研究支援員配備申請書</t>
    <rPh sb="4" eb="5">
      <t>ネン</t>
    </rPh>
    <rPh sb="5" eb="6">
      <t>ド</t>
    </rPh>
    <rPh sb="7" eb="9">
      <t>ケンキュウ</t>
    </rPh>
    <rPh sb="9" eb="11">
      <t>シエン</t>
    </rPh>
    <rPh sb="11" eb="12">
      <t>イン</t>
    </rPh>
    <rPh sb="12" eb="14">
      <t>ハイビ</t>
    </rPh>
    <rPh sb="14" eb="16">
      <t>シンセイ</t>
    </rPh>
    <rPh sb="16" eb="17">
      <t>ショ</t>
    </rPh>
    <phoneticPr fontId="3"/>
  </si>
  <si>
    <t>申請の種類</t>
    <rPh sb="0" eb="2">
      <t>シンセイ</t>
    </rPh>
    <rPh sb="3" eb="5">
      <t>シュルイ</t>
    </rPh>
    <phoneticPr fontId="3"/>
  </si>
  <si>
    <t>直近の採択</t>
    <rPh sb="0" eb="2">
      <t>チョッキン</t>
    </rPh>
    <rPh sb="3" eb="5">
      <t>サイタク</t>
    </rPh>
    <phoneticPr fontId="3"/>
  </si>
  <si>
    <t>年度</t>
    <rPh sb="0" eb="1">
      <t>ネン</t>
    </rPh>
    <rPh sb="1" eb="2">
      <t>ド</t>
    </rPh>
    <phoneticPr fontId="3"/>
  </si>
  <si>
    <t>申請者氏名</t>
    <rPh sb="0" eb="3">
      <t>シンセイシャ</t>
    </rPh>
    <rPh sb="3" eb="5">
      <t>シメイ</t>
    </rPh>
    <phoneticPr fontId="3"/>
  </si>
  <si>
    <t>ふりがな</t>
    <phoneticPr fontId="3"/>
  </si>
  <si>
    <t>所属部局</t>
    <rPh sb="0" eb="2">
      <t>しょぞく</t>
    </rPh>
    <rPh sb="2" eb="4">
      <t>ぶきょく</t>
    </rPh>
    <phoneticPr fontId="3" type="Hiragana"/>
  </si>
  <si>
    <t>所属分野</t>
    <rPh sb="0" eb="2">
      <t>しょぞく</t>
    </rPh>
    <rPh sb="2" eb="4">
      <t>ぶんや</t>
    </rPh>
    <phoneticPr fontId="3" type="Hiragana"/>
  </si>
  <si>
    <t>職位</t>
    <rPh sb="0" eb="1">
      <t>しょく</t>
    </rPh>
    <rPh sb="1" eb="2">
      <t>い</t>
    </rPh>
    <phoneticPr fontId="3" type="Hiragana"/>
  </si>
  <si>
    <t>内線番号</t>
    <rPh sb="0" eb="2">
      <t>ナイセン</t>
    </rPh>
    <rPh sb="2" eb="4">
      <t>バンゴウ</t>
    </rPh>
    <phoneticPr fontId="3"/>
  </si>
  <si>
    <t>PHS</t>
    <phoneticPr fontId="3"/>
  </si>
  <si>
    <t>E-mail</t>
    <phoneticPr fontId="3"/>
  </si>
  <si>
    <t>取得学位</t>
    <rPh sb="0" eb="2">
      <t>シュトク</t>
    </rPh>
    <rPh sb="2" eb="4">
      <t>ガクイ</t>
    </rPh>
    <phoneticPr fontId="3"/>
  </si>
  <si>
    <t>学位取得日</t>
    <rPh sb="0" eb="2">
      <t>ガクイ</t>
    </rPh>
    <rPh sb="2" eb="4">
      <t>シュトク</t>
    </rPh>
    <rPh sb="4" eb="5">
      <t>ヒ</t>
    </rPh>
    <phoneticPr fontId="3"/>
  </si>
  <si>
    <t>有償の兼業</t>
    <rPh sb="0" eb="2">
      <t>ユウショウ</t>
    </rPh>
    <rPh sb="3" eb="5">
      <t>ケンギョウ</t>
    </rPh>
    <phoneticPr fontId="3"/>
  </si>
  <si>
    <t>月</t>
    <rPh sb="0" eb="1">
      <t>ツキ</t>
    </rPh>
    <phoneticPr fontId="3"/>
  </si>
  <si>
    <t>時間</t>
    <rPh sb="0" eb="2">
      <t>ジカン</t>
    </rPh>
    <phoneticPr fontId="3"/>
  </si>
  <si>
    <t>兼業場所</t>
    <rPh sb="0" eb="2">
      <t>ケンギョウ</t>
    </rPh>
    <rPh sb="2" eb="4">
      <t>バショ</t>
    </rPh>
    <phoneticPr fontId="3"/>
  </si>
  <si>
    <t>兼業内容</t>
    <rPh sb="0" eb="2">
      <t>ケンギョウ</t>
    </rPh>
    <rPh sb="2" eb="4">
      <t>ナイヨウ</t>
    </rPh>
    <phoneticPr fontId="3"/>
  </si>
  <si>
    <t>休業中の連絡先</t>
    <rPh sb="0" eb="2">
      <t>きゅうぎょう</t>
    </rPh>
    <rPh sb="2" eb="3">
      <t>なか</t>
    </rPh>
    <rPh sb="4" eb="6">
      <t>れんらく</t>
    </rPh>
    <rPh sb="6" eb="7">
      <t>さき</t>
    </rPh>
    <phoneticPr fontId="3" type="Hiragana"/>
  </si>
  <si>
    <t>電話番号</t>
    <rPh sb="0" eb="2">
      <t>でんわ</t>
    </rPh>
    <rPh sb="2" eb="4">
      <t>ばんごう</t>
    </rPh>
    <phoneticPr fontId="3" type="Hiragana"/>
  </si>
  <si>
    <r>
      <t xml:space="preserve">研究支援員の受け入れ環境について、本制度に採択された場合、研究支援員への依頼業務がスムーズに遂行されるために必要な設備等を選んでください
</t>
    </r>
    <r>
      <rPr>
        <sz val="10"/>
        <rFont val="游ゴシック"/>
        <family val="3"/>
        <charset val="128"/>
      </rPr>
      <t>※</t>
    </r>
    <r>
      <rPr>
        <sz val="10"/>
        <rFont val="游ゴシック"/>
        <family val="3"/>
        <charset val="128"/>
        <scheme val="minor"/>
      </rPr>
      <t>以下で選択した設備等は、採択された方にご用意いただくものになります</t>
    </r>
    <rPh sb="0" eb="2">
      <t>ケンキュウ</t>
    </rPh>
    <rPh sb="2" eb="4">
      <t>シエン</t>
    </rPh>
    <rPh sb="4" eb="5">
      <t>イン</t>
    </rPh>
    <rPh sb="6" eb="7">
      <t>ウ</t>
    </rPh>
    <rPh sb="8" eb="9">
      <t>イ</t>
    </rPh>
    <rPh sb="10" eb="12">
      <t>カンキョウ</t>
    </rPh>
    <rPh sb="18" eb="20">
      <t>セイド</t>
    </rPh>
    <rPh sb="87" eb="88">
      <t>カタ</t>
    </rPh>
    <phoneticPr fontId="3"/>
  </si>
  <si>
    <t>専用デスク</t>
    <rPh sb="0" eb="2">
      <t>せんよう</t>
    </rPh>
    <phoneticPr fontId="3" type="Hiragana"/>
  </si>
  <si>
    <t>共用デスク</t>
    <rPh sb="0" eb="2">
      <t>きょうよう</t>
    </rPh>
    <phoneticPr fontId="3" type="Hiragana"/>
  </si>
  <si>
    <t>ネット環境(IPアドレス)</t>
    <rPh sb="3" eb="5">
      <t>かんきょう</t>
    </rPh>
    <phoneticPr fontId="3" type="Hiragana"/>
  </si>
  <si>
    <t>専用ベンチ</t>
    <rPh sb="0" eb="2">
      <t>せんよう</t>
    </rPh>
    <phoneticPr fontId="3" type="Hiragana"/>
  </si>
  <si>
    <t>共用ベンチ</t>
    <rPh sb="0" eb="2">
      <t>きょうよう</t>
    </rPh>
    <phoneticPr fontId="3" type="Hiragana"/>
  </si>
  <si>
    <t>メールアカウント</t>
    <phoneticPr fontId="3" type="Hiragana"/>
  </si>
  <si>
    <t>専用PC</t>
    <rPh sb="0" eb="2">
      <t>せんよう</t>
    </rPh>
    <phoneticPr fontId="3" type="Hiragana"/>
  </si>
  <si>
    <t>共用PC</t>
    <rPh sb="0" eb="2">
      <t>きょうよう</t>
    </rPh>
    <phoneticPr fontId="3" type="Hiragana"/>
  </si>
  <si>
    <t>白衣</t>
    <rPh sb="0" eb="2">
      <t>はくい</t>
    </rPh>
    <phoneticPr fontId="3" type="Hiragana"/>
  </si>
  <si>
    <t>その他</t>
    <rPh sb="2" eb="3">
      <t>た</t>
    </rPh>
    <phoneticPr fontId="3" type="Hiragana"/>
  </si>
  <si>
    <t>所属分野長入力欄</t>
    <rPh sb="0" eb="2">
      <t>ショゾク</t>
    </rPh>
    <rPh sb="2" eb="4">
      <t>ブンヤ</t>
    </rPh>
    <rPh sb="4" eb="5">
      <t>チョウ</t>
    </rPh>
    <rPh sb="5" eb="7">
      <t>ニュウリョク</t>
    </rPh>
    <rPh sb="7" eb="8">
      <t>ラン</t>
    </rPh>
    <phoneticPr fontId="3"/>
  </si>
  <si>
    <t>上記申請者が採択された場合、当分野において研究支援員を受け入れ、申請者の研究業務への支援が行われることを承認します。</t>
    <rPh sb="0" eb="2">
      <t>ジョウキ</t>
    </rPh>
    <rPh sb="2" eb="4">
      <t>シンセイ</t>
    </rPh>
    <rPh sb="4" eb="5">
      <t>シャ</t>
    </rPh>
    <rPh sb="6" eb="8">
      <t>サイタク</t>
    </rPh>
    <rPh sb="11" eb="13">
      <t>バアイ</t>
    </rPh>
    <rPh sb="14" eb="15">
      <t>トウ</t>
    </rPh>
    <rPh sb="15" eb="17">
      <t>ブンヤ</t>
    </rPh>
    <rPh sb="21" eb="23">
      <t>ケンキュウ</t>
    </rPh>
    <rPh sb="23" eb="25">
      <t>シエン</t>
    </rPh>
    <rPh sb="25" eb="26">
      <t>イン</t>
    </rPh>
    <rPh sb="27" eb="28">
      <t>ウ</t>
    </rPh>
    <rPh sb="29" eb="30">
      <t>イ</t>
    </rPh>
    <rPh sb="32" eb="34">
      <t>シンセイ</t>
    </rPh>
    <rPh sb="34" eb="35">
      <t>シャ</t>
    </rPh>
    <rPh sb="36" eb="38">
      <t>ケンキュウ</t>
    </rPh>
    <rPh sb="38" eb="40">
      <t>ギョウム</t>
    </rPh>
    <rPh sb="42" eb="44">
      <t>シエン</t>
    </rPh>
    <rPh sb="45" eb="46">
      <t>オコナ</t>
    </rPh>
    <rPh sb="52" eb="54">
      <t>ショウニン</t>
    </rPh>
    <phoneticPr fontId="3"/>
  </si>
  <si>
    <t>氏名</t>
    <rPh sb="0" eb="2">
      <t>シメイ</t>
    </rPh>
    <phoneticPr fontId="3"/>
  </si>
  <si>
    <t>研究支援員の受け入れ環境について、申請者が本制度に採択された場合、分野において準備可能な設備等を選んでください</t>
    <rPh sb="17" eb="20">
      <t>シンセイシャ</t>
    </rPh>
    <rPh sb="21" eb="22">
      <t>ホン</t>
    </rPh>
    <rPh sb="22" eb="24">
      <t>セイド</t>
    </rPh>
    <rPh sb="33" eb="35">
      <t>ブンヤ</t>
    </rPh>
    <rPh sb="39" eb="41">
      <t>ジュンビ</t>
    </rPh>
    <rPh sb="41" eb="43">
      <t>カノウ</t>
    </rPh>
    <phoneticPr fontId="3"/>
  </si>
  <si>
    <t>ライフイベントについて</t>
    <phoneticPr fontId="3"/>
  </si>
  <si>
    <t>研究支援員を必要とする理由</t>
    <rPh sb="11" eb="13">
      <t>リユウ</t>
    </rPh>
    <phoneticPr fontId="3"/>
  </si>
  <si>
    <t>(点数)</t>
    <rPh sb="1" eb="3">
      <t>テンスウ</t>
    </rPh>
    <phoneticPr fontId="3"/>
  </si>
  <si>
    <t>(加算)</t>
    <rPh sb="1" eb="3">
      <t>カサン</t>
    </rPh>
    <phoneticPr fontId="3"/>
  </si>
  <si>
    <t>表1</t>
    <rPh sb="0" eb="1">
      <t>ひょう</t>
    </rPh>
    <phoneticPr fontId="3" type="Hiragana"/>
  </si>
  <si>
    <t>別紙基準</t>
    <rPh sb="0" eb="2">
      <t>べっし</t>
    </rPh>
    <rPh sb="2" eb="4">
      <t>きじゅん</t>
    </rPh>
    <phoneticPr fontId="3" type="Hiragana"/>
  </si>
  <si>
    <t>加算</t>
    <rPh sb="0" eb="2">
      <t>かさん</t>
    </rPh>
    <phoneticPr fontId="3" type="Hiragana"/>
  </si>
  <si>
    <t>表2 休業中</t>
    <rPh sb="0" eb="1">
      <t>ひょう</t>
    </rPh>
    <rPh sb="3" eb="5">
      <t>きゅうぎょう</t>
    </rPh>
    <rPh sb="5" eb="6">
      <t>なか</t>
    </rPh>
    <phoneticPr fontId="3" type="Hiragana"/>
  </si>
  <si>
    <t>⑴妊娠･出産</t>
    <rPh sb="1" eb="3">
      <t>にんしん</t>
    </rPh>
    <phoneticPr fontId="3" type="Hiragana"/>
  </si>
  <si>
    <t>⑴+⑵+⑶で1</t>
    <phoneticPr fontId="3"/>
  </si>
  <si>
    <t>⑵育児</t>
    <phoneticPr fontId="3" type="Hiragana"/>
  </si>
  <si>
    <t>⑵+⑶で1.5</t>
    <phoneticPr fontId="3"/>
  </si>
  <si>
    <t>⑶介護</t>
    <phoneticPr fontId="3" type="Hiragana"/>
  </si>
  <si>
    <t>⑷健康上の理由</t>
    <phoneticPr fontId="3" type="Hiragana"/>
  </si>
  <si>
    <t>出産予定日</t>
    <rPh sb="0" eb="1">
      <t>デ</t>
    </rPh>
    <rPh sb="2" eb="4">
      <t>ヨテイ</t>
    </rPh>
    <rPh sb="4" eb="5">
      <t>ヒ</t>
    </rPh>
    <phoneticPr fontId="3"/>
  </si>
  <si>
    <t>2026年度に休業等を取得する</t>
    <rPh sb="9" eb="10">
      <t>トウ</t>
    </rPh>
    <rPh sb="11" eb="13">
      <t>シュトク</t>
    </rPh>
    <phoneticPr fontId="3"/>
  </si>
  <si>
    <t>産前産後休暇</t>
    <rPh sb="0" eb="2">
      <t>サンゼン</t>
    </rPh>
    <rPh sb="2" eb="4">
      <t>サンゴ</t>
    </rPh>
    <rPh sb="4" eb="6">
      <t>キュウカ</t>
    </rPh>
    <phoneticPr fontId="3"/>
  </si>
  <si>
    <t>から</t>
    <phoneticPr fontId="3"/>
  </si>
  <si>
    <t>までの予定</t>
    <rPh sb="3" eb="5">
      <t>ヨテイ</t>
    </rPh>
    <phoneticPr fontId="3"/>
  </si>
  <si>
    <t>育児休業</t>
    <rPh sb="0" eb="2">
      <t>イクジ</t>
    </rPh>
    <rPh sb="2" eb="4">
      <t>キュウギョウ</t>
    </rPh>
    <phoneticPr fontId="3"/>
  </si>
  <si>
    <t>介護休業</t>
    <rPh sb="0" eb="2">
      <t>カイゴ</t>
    </rPh>
    <rPh sb="2" eb="4">
      <t>キュウギョウ</t>
    </rPh>
    <phoneticPr fontId="3"/>
  </si>
  <si>
    <t>病気休業</t>
    <rPh sb="0" eb="2">
      <t>ビョウキ</t>
    </rPh>
    <rPh sb="2" eb="4">
      <t>キュウギョウ</t>
    </rPh>
    <phoneticPr fontId="3"/>
  </si>
  <si>
    <t>別紙加算</t>
    <rPh sb="0" eb="2">
      <t>べっし</t>
    </rPh>
    <rPh sb="2" eb="4">
      <t>かさん</t>
    </rPh>
    <phoneticPr fontId="3" type="Hiragana"/>
  </si>
  <si>
    <t>医師等による指導があり症状が重い</t>
    <rPh sb="0" eb="2">
      <t>いし</t>
    </rPh>
    <rPh sb="2" eb="3">
      <t>とう</t>
    </rPh>
    <rPh sb="6" eb="8">
      <t>しどう</t>
    </rPh>
    <rPh sb="11" eb="13">
      <t>しょうじょう</t>
    </rPh>
    <rPh sb="14" eb="15">
      <t>おも</t>
    </rPh>
    <phoneticPr fontId="3" type="Hiragana"/>
  </si>
  <si>
    <t>多胎妊娠である</t>
    <phoneticPr fontId="3"/>
  </si>
  <si>
    <t>⑵育児による理由(180字以内)</t>
    <rPh sb="1" eb="3">
      <t>イクジ</t>
    </rPh>
    <rPh sb="6" eb="8">
      <t>リユウ</t>
    </rPh>
    <phoneticPr fontId="3"/>
  </si>
  <si>
    <t>産休後復帰･育休明けである</t>
    <rPh sb="0" eb="3">
      <t>サンキュウゴ</t>
    </rPh>
    <rPh sb="3" eb="5">
      <t>フッキ</t>
    </rPh>
    <rPh sb="6" eb="8">
      <t>イクキュウ</t>
    </rPh>
    <rPh sb="8" eb="9">
      <t>ア</t>
    </rPh>
    <phoneticPr fontId="3"/>
  </si>
  <si>
    <t>0～2歳児を含むお子さんが1～2名いる*</t>
    <rPh sb="3" eb="5">
      <t>サイジ</t>
    </rPh>
    <rPh sb="6" eb="7">
      <t>フク</t>
    </rPh>
    <rPh sb="9" eb="10">
      <t>コ</t>
    </rPh>
    <rPh sb="16" eb="17">
      <t>ナ</t>
    </rPh>
    <phoneticPr fontId="3"/>
  </si>
  <si>
    <t>小学1年までのお子さんが3名いる*</t>
    <phoneticPr fontId="3"/>
  </si>
  <si>
    <t>3歳～小学1年のお子さんが1～2名いる*</t>
    <rPh sb="16" eb="17">
      <t>な</t>
    </rPh>
    <phoneticPr fontId="3" type="Hiragana"/>
  </si>
  <si>
    <t>子に重度の傷病があり、申請者が継続して通院等に対応する必要がある</t>
    <phoneticPr fontId="3" type="Hiragana"/>
  </si>
  <si>
    <t>ほぼ毎日、申請者が送迎を行う必要がある</t>
    <phoneticPr fontId="3" type="Hiragana"/>
  </si>
  <si>
    <t>子に障がい(身体･発達障がいを含む)がある</t>
    <rPh sb="2" eb="3">
      <t>しょう</t>
    </rPh>
    <rPh sb="6" eb="8">
      <t>しんたい</t>
    </rPh>
    <rPh sb="9" eb="11">
      <t>はったつ</t>
    </rPh>
    <rPh sb="11" eb="12">
      <t>しょう</t>
    </rPh>
    <rPh sb="15" eb="16">
      <t>ふく</t>
    </rPh>
    <phoneticPr fontId="3" type="Hiragana"/>
  </si>
  <si>
    <t>*2026年4月1日時点の年齢</t>
    <rPh sb="10" eb="12">
      <t>じてん</t>
    </rPh>
    <rPh sb="13" eb="15">
      <t>ねんれい</t>
    </rPh>
    <phoneticPr fontId="3" type="Hiragana"/>
  </si>
  <si>
    <t>保育先を申請中である</t>
    <rPh sb="0" eb="2">
      <t>ほいく</t>
    </rPh>
    <rPh sb="2" eb="3">
      <t>さき</t>
    </rPh>
    <rPh sb="4" eb="7">
      <t>しんせいちゅう</t>
    </rPh>
    <phoneticPr fontId="3" type="Hiragana"/>
  </si>
  <si>
    <t>←理工学系で参考程度に確認している</t>
    <rPh sb="1" eb="5">
      <t>リコウガクケイ</t>
    </rPh>
    <rPh sb="6" eb="8">
      <t>サンコウ</t>
    </rPh>
    <rPh sb="8" eb="10">
      <t>テイド</t>
    </rPh>
    <rPh sb="11" eb="13">
      <t>カクニン</t>
    </rPh>
    <phoneticPr fontId="3"/>
  </si>
  <si>
    <t>⑶介護による理由(180字以内)　介護保険被保険者証をご提出いただく場合があります</t>
    <rPh sb="1" eb="3">
      <t>カイゴ</t>
    </rPh>
    <rPh sb="6" eb="8">
      <t>リユウ</t>
    </rPh>
    <phoneticPr fontId="3"/>
  </si>
  <si>
    <t>要介護(看護)者</t>
    <rPh sb="4" eb="6">
      <t>カンゴ</t>
    </rPh>
    <rPh sb="7" eb="8">
      <t>モノ</t>
    </rPh>
    <phoneticPr fontId="3"/>
  </si>
  <si>
    <t>続柄</t>
    <rPh sb="0" eb="2">
      <t>ぞくがら</t>
    </rPh>
    <phoneticPr fontId="3" type="Hiragana"/>
  </si>
  <si>
    <t>要介護度</t>
    <rPh sb="0" eb="3">
      <t>ヨウカイゴ</t>
    </rPh>
    <rPh sb="3" eb="4">
      <t>ド</t>
    </rPh>
    <phoneticPr fontId="3"/>
  </si>
  <si>
    <t>同居</t>
    <rPh sb="0" eb="2">
      <t>どうきょ</t>
    </rPh>
    <phoneticPr fontId="3" type="Hiragana"/>
  </si>
  <si>
    <t>被介護者(被看護者)に重度の傷病があり、申請者が継続して通院等に対応する必要がある</t>
  </si>
  <si>
    <t>申請者が介護(又は看護)に対し、大幅に時間を割く必要がある</t>
    <rPh sb="13" eb="14">
      <t>タイ</t>
    </rPh>
    <phoneticPr fontId="3"/>
  </si>
  <si>
    <t>⑷健康上の理由(180字以内)　疾患名及び支援が必要な期間など今後の見通しがわかるように入力してください</t>
    <rPh sb="1" eb="4">
      <t>ケンコウジョウ</t>
    </rPh>
    <rPh sb="5" eb="7">
      <t>リユウ</t>
    </rPh>
    <phoneticPr fontId="3"/>
  </si>
  <si>
    <t>状況により、診断書の写しをご提出いただく場合があります</t>
    <phoneticPr fontId="3"/>
  </si>
  <si>
    <t>サポート体制について　①と③ 又は ②と③の組み合わせで回答してください</t>
    <rPh sb="4" eb="6">
      <t>タイセイ</t>
    </rPh>
    <rPh sb="15" eb="16">
      <t>マタ</t>
    </rPh>
    <rPh sb="22" eb="23">
      <t>ク</t>
    </rPh>
    <rPh sb="24" eb="25">
      <t>ア</t>
    </rPh>
    <rPh sb="28" eb="30">
      <t>カイトウ</t>
    </rPh>
    <phoneticPr fontId="3"/>
  </si>
  <si>
    <t>①申請者は単身である 又は 別居中なので配偶者の日常的なサポートはない</t>
    <rPh sb="14" eb="16">
      <t>ベッキョ</t>
    </rPh>
    <rPh sb="16" eb="17">
      <t>ナカ</t>
    </rPh>
    <rPh sb="20" eb="23">
      <t>ハイグウシャ</t>
    </rPh>
    <rPh sb="24" eb="27">
      <t>ニチジョウテキ</t>
    </rPh>
    <phoneticPr fontId="3"/>
  </si>
  <si>
    <t>同居の成人</t>
    <rPh sb="0" eb="2">
      <t>ドウキョ</t>
    </rPh>
    <rPh sb="3" eb="5">
      <t>セイジン</t>
    </rPh>
    <phoneticPr fontId="3"/>
  </si>
  <si>
    <t>同居の成人の就労状況</t>
    <rPh sb="0" eb="1">
      <t>ドウ</t>
    </rPh>
    <rPh sb="1" eb="2">
      <t>キョ</t>
    </rPh>
    <rPh sb="3" eb="5">
      <t>セイジン</t>
    </rPh>
    <phoneticPr fontId="3"/>
  </si>
  <si>
    <t>成人の親類のサポート</t>
    <rPh sb="0" eb="2">
      <t>セイジン</t>
    </rPh>
    <rPh sb="3" eb="5">
      <t>シンルイ</t>
    </rPh>
    <phoneticPr fontId="3"/>
  </si>
  <si>
    <t>点数</t>
  </si>
  <si>
    <t>12～15</t>
    <phoneticPr fontId="3"/>
  </si>
  <si>
    <t>いない</t>
    <phoneticPr fontId="3"/>
  </si>
  <si>
    <t>ない(月1～2回)</t>
    <rPh sb="3" eb="4">
      <t>ツキ</t>
    </rPh>
    <rPh sb="7" eb="8">
      <t>カイ</t>
    </rPh>
    <phoneticPr fontId="3"/>
  </si>
  <si>
    <t>③同居･別居を問わず成人の肉親･親類のサポート頻度</t>
    <rPh sb="7" eb="8">
      <t>と</t>
    </rPh>
    <rPh sb="13" eb="15">
      <t>にくしん</t>
    </rPh>
    <rPh sb="16" eb="18">
      <t>しんるい</t>
    </rPh>
    <phoneticPr fontId="3" type="Hiragana"/>
  </si>
  <si>
    <t>週1～2日</t>
  </si>
  <si>
    <t>上記①～③に該当する組み合わせはない</t>
    <rPh sb="0" eb="2">
      <t>ジョウキ</t>
    </rPh>
    <rPh sb="6" eb="8">
      <t>ガイトウ</t>
    </rPh>
    <rPh sb="10" eb="11">
      <t>ク</t>
    </rPh>
    <rPh sb="12" eb="13">
      <t>ア</t>
    </rPh>
    <phoneticPr fontId="3"/>
  </si>
  <si>
    <t>週3回以上</t>
    <rPh sb="2" eb="3">
      <t>カイ</t>
    </rPh>
    <phoneticPr fontId="3"/>
  </si>
  <si>
    <t>配偶者は専業主婦/主夫である</t>
    <rPh sb="0" eb="3">
      <t>ハイグウシャ</t>
    </rPh>
    <rPh sb="4" eb="8">
      <t>センギョウシュフ</t>
    </rPh>
    <rPh sb="9" eb="11">
      <t>シュフ</t>
    </rPh>
    <phoneticPr fontId="3"/>
  </si>
  <si>
    <t>いる</t>
    <phoneticPr fontId="3"/>
  </si>
  <si>
    <t>フルタイム勤務者しかいない</t>
    <rPh sb="5" eb="7">
      <t>キンム</t>
    </rPh>
    <rPh sb="7" eb="8">
      <t>モノ</t>
    </rPh>
    <phoneticPr fontId="3"/>
  </si>
  <si>
    <t>配偶者はフルタイム勤務ではない</t>
    <rPh sb="0" eb="3">
      <t>ハイグウシャ</t>
    </rPh>
    <rPh sb="9" eb="11">
      <t>キンム</t>
    </rPh>
    <phoneticPr fontId="3"/>
  </si>
  <si>
    <t>配偶者に重度の傷病があり、育児･介護等の分業は非常に困難である</t>
    <phoneticPr fontId="3"/>
  </si>
  <si>
    <t>研究について</t>
    <rPh sb="0" eb="2">
      <t>ケンキュウ</t>
    </rPh>
    <phoneticPr fontId="3"/>
  </si>
  <si>
    <t>研究環境について</t>
    <rPh sb="0" eb="4">
      <t>ケンキュウカンキョウ</t>
    </rPh>
    <phoneticPr fontId="3"/>
  </si>
  <si>
    <t>研究室には申請者自身しか配置されていない</t>
    <rPh sb="5" eb="8">
      <t>しんせいしゃ</t>
    </rPh>
    <rPh sb="8" eb="10">
      <t>じしん</t>
    </rPh>
    <phoneticPr fontId="3" type="Hiragana"/>
  </si>
  <si>
    <t>スタートアップで研究室の立ち上げを要する</t>
    <rPh sb="8" eb="11">
      <t>けんきゅうしつ</t>
    </rPh>
    <rPh sb="12" eb="13">
      <t>た</t>
    </rPh>
    <rPh sb="14" eb="15">
      <t>あ</t>
    </rPh>
    <rPh sb="17" eb="18">
      <t>よう</t>
    </rPh>
    <phoneticPr fontId="3" type="Hiragana"/>
  </si>
  <si>
    <t>申請者は外国籍で日本語によるコミュニケーションが難しい</t>
    <rPh sb="8" eb="11">
      <t>にほんご</t>
    </rPh>
    <rPh sb="24" eb="25">
      <t>むずか</t>
    </rPh>
    <phoneticPr fontId="3" type="Hiragana"/>
  </si>
  <si>
    <t>生物など、継続的なメンテナンス作業が必要</t>
    <rPh sb="0" eb="2">
      <t>セイブツ</t>
    </rPh>
    <rPh sb="5" eb="8">
      <t>ケイゾクテキ</t>
    </rPh>
    <rPh sb="15" eb="17">
      <t>サギョウ</t>
    </rPh>
    <rPh sb="18" eb="20">
      <t>ヒツヨウ</t>
    </rPh>
    <phoneticPr fontId="3"/>
  </si>
  <si>
    <t>動植物の生育･自然現象の観測等、継続的な作業が必要である</t>
    <rPh sb="0" eb="3">
      <t>どうしょくぶつ</t>
    </rPh>
    <rPh sb="4" eb="6">
      <t>せいいく</t>
    </rPh>
    <rPh sb="7" eb="9">
      <t>しぜん</t>
    </rPh>
    <rPh sb="9" eb="11">
      <t>げんしょう</t>
    </rPh>
    <rPh sb="12" eb="14">
      <t>かんそく</t>
    </rPh>
    <rPh sb="14" eb="15">
      <t>とう</t>
    </rPh>
    <rPh sb="20" eb="22">
      <t>さぎょう</t>
    </rPh>
    <phoneticPr fontId="3" type="Hiragana"/>
  </si>
  <si>
    <t>廃液処理、装置の保守･点検が必要である</t>
    <rPh sb="0" eb="2">
      <t>はいえき</t>
    </rPh>
    <rPh sb="2" eb="4">
      <t>しょり</t>
    </rPh>
    <rPh sb="5" eb="7">
      <t>そうち</t>
    </rPh>
    <rPh sb="8" eb="10">
      <t>ほしゅ</t>
    </rPh>
    <rPh sb="11" eb="13">
      <t>てんけん</t>
    </rPh>
    <rPh sb="14" eb="16">
      <t>ひつよう</t>
    </rPh>
    <phoneticPr fontId="3" type="Hiragana"/>
  </si>
  <si>
    <t>研究テーマ</t>
    <rPh sb="0" eb="2">
      <t>けんきゅう</t>
    </rPh>
    <phoneticPr fontId="3" type="Hiragana"/>
  </si>
  <si>
    <t>妊娠･育児･介護</t>
    <phoneticPr fontId="3"/>
  </si>
  <si>
    <t>同居の成人･親類等のサポート</t>
    <phoneticPr fontId="3"/>
  </si>
  <si>
    <t>加算</t>
  </si>
  <si>
    <t>研究環境</t>
    <phoneticPr fontId="3"/>
  </si>
  <si>
    <t>2026年度の研究実施概要(400字以内)</t>
    <rPh sb="4" eb="5">
      <t>ネン</t>
    </rPh>
    <rPh sb="5" eb="6">
      <t>ド</t>
    </rPh>
    <rPh sb="7" eb="9">
      <t>ケンキュウ</t>
    </rPh>
    <rPh sb="9" eb="11">
      <t>ジッシ</t>
    </rPh>
    <rPh sb="11" eb="13">
      <t>ガイヨウ</t>
    </rPh>
    <rPh sb="17" eb="18">
      <t>ジ</t>
    </rPh>
    <rPh sb="18" eb="20">
      <t>イナイ</t>
    </rPh>
    <phoneticPr fontId="3"/>
  </si>
  <si>
    <t>研究実績　2021年11月以降に休業等を</t>
    <rPh sb="0" eb="2">
      <t>ケンキュウ</t>
    </rPh>
    <rPh sb="2" eb="4">
      <t>ジッセキ</t>
    </rPh>
    <phoneticPr fontId="3"/>
  </si>
  <si>
    <t>取得していない</t>
    <rPh sb="0" eb="2">
      <t>シュトク</t>
    </rPh>
    <phoneticPr fontId="3"/>
  </si>
  <si>
    <t>▼研究情報データベース（https://reins.tmd.ac.jp/html/research_home_ja.html）のご自身のページのURL
　を入力してください</t>
    <rPh sb="65" eb="67">
      <t>ジシン</t>
    </rPh>
    <rPh sb="78" eb="80">
      <t>ニュウリョク</t>
    </rPh>
    <phoneticPr fontId="3"/>
  </si>
  <si>
    <t>URL：</t>
    <phoneticPr fontId="3"/>
  </si>
  <si>
    <r>
      <t>▼研究情報データベースに</t>
    </r>
    <r>
      <rPr>
        <b/>
        <sz val="10"/>
        <rFont val="游ゴシック"/>
        <family val="3"/>
        <charset val="128"/>
        <scheme val="minor"/>
      </rPr>
      <t>掲載済のもの</t>
    </r>
    <rPh sb="12" eb="14">
      <t>ケイサイ</t>
    </rPh>
    <rPh sb="14" eb="15">
      <t>ス</t>
    </rPh>
    <phoneticPr fontId="3"/>
  </si>
  <si>
    <r>
      <t>▼研究情報データベースに</t>
    </r>
    <r>
      <rPr>
        <b/>
        <sz val="10"/>
        <rFont val="游ゴシック"/>
        <family val="3"/>
        <charset val="128"/>
        <scheme val="minor"/>
      </rPr>
      <t>未掲載のもの</t>
    </r>
    <rPh sb="12" eb="13">
      <t>ミ</t>
    </rPh>
    <rPh sb="13" eb="15">
      <t>ケイサイ</t>
    </rPh>
    <phoneticPr fontId="3"/>
  </si>
  <si>
    <t>査読付論文：筆頭著者であり責任著者でもある論文は、筆頭著者でカウントしてください</t>
    <rPh sb="0" eb="2">
      <t>サドク</t>
    </rPh>
    <rPh sb="2" eb="3">
      <t>ツキ</t>
    </rPh>
    <rPh sb="3" eb="5">
      <t>ロンブン</t>
    </rPh>
    <phoneticPr fontId="3"/>
  </si>
  <si>
    <t>筆頭著者</t>
    <phoneticPr fontId="3" type="Hiragana"/>
  </si>
  <si>
    <t>本</t>
    <rPh sb="0" eb="1">
      <t>ほん</t>
    </rPh>
    <phoneticPr fontId="3" type="Hiragana"/>
  </si>
  <si>
    <t>本</t>
    <rPh sb="0" eb="1">
      <t>ホン</t>
    </rPh>
    <phoneticPr fontId="3"/>
  </si>
  <si>
    <t>責任著者</t>
    <rPh sb="0" eb="2">
      <t>せきにん</t>
    </rPh>
    <rPh sb="2" eb="4">
      <t>ちょしゃ</t>
    </rPh>
    <phoneticPr fontId="3" type="Hiragana"/>
  </si>
  <si>
    <t>上記以外</t>
    <rPh sb="0" eb="2">
      <t>じょうき</t>
    </rPh>
    <rPh sb="2" eb="4">
      <t>いがい</t>
    </rPh>
    <phoneticPr fontId="3" type="Hiragana"/>
  </si>
  <si>
    <t>計</t>
    <rPh sb="0" eb="1">
      <t>けい</t>
    </rPh>
    <phoneticPr fontId="3" type="Hiragana"/>
  </si>
  <si>
    <t>本　①</t>
    <rPh sb="0" eb="1">
      <t>ほん</t>
    </rPh>
    <phoneticPr fontId="3" type="Hiragana"/>
  </si>
  <si>
    <t>著書：既発表のもの</t>
    <rPh sb="0" eb="2">
      <t>チョショ</t>
    </rPh>
    <phoneticPr fontId="3"/>
  </si>
  <si>
    <t>冊</t>
    <rPh sb="0" eb="1">
      <t>さつ</t>
    </rPh>
    <phoneticPr fontId="3" type="Hiragana"/>
  </si>
  <si>
    <t>冊　②</t>
    <rPh sb="0" eb="1">
      <t>さつ</t>
    </rPh>
    <phoneticPr fontId="3" type="Hiragana"/>
  </si>
  <si>
    <t>特許</t>
    <rPh sb="0" eb="2">
      <t>トッキョ</t>
    </rPh>
    <phoneticPr fontId="3"/>
  </si>
  <si>
    <t>出願</t>
    <rPh sb="0" eb="2">
      <t>しゅつがん</t>
    </rPh>
    <phoneticPr fontId="3" type="Hiragana"/>
  </si>
  <si>
    <t>件</t>
    <rPh sb="0" eb="1">
      <t>けん</t>
    </rPh>
    <phoneticPr fontId="3" type="Hiragana"/>
  </si>
  <si>
    <t>件　③</t>
    <rPh sb="0" eb="1">
      <t>けん</t>
    </rPh>
    <phoneticPr fontId="3" type="Hiragana"/>
  </si>
  <si>
    <t>登録</t>
    <rPh sb="0" eb="2">
      <t>とうろく</t>
    </rPh>
    <phoneticPr fontId="3" type="Hiragana"/>
  </si>
  <si>
    <t>科研費等の競争的資金：申請中を除く</t>
    <rPh sb="0" eb="3">
      <t>かけんひ</t>
    </rPh>
    <rPh sb="3" eb="4">
      <t>とう</t>
    </rPh>
    <rPh sb="5" eb="8">
      <t>きょうそうてき</t>
    </rPh>
    <rPh sb="8" eb="10">
      <t>しきん</t>
    </rPh>
    <phoneticPr fontId="3" type="Hiragana"/>
  </si>
  <si>
    <t>件　④</t>
    <rPh sb="0" eb="1">
      <t>けん</t>
    </rPh>
    <phoneticPr fontId="3" type="Hiragana"/>
  </si>
  <si>
    <t>受賞</t>
    <rPh sb="0" eb="2">
      <t>ジュショウ</t>
    </rPh>
    <phoneticPr fontId="3"/>
  </si>
  <si>
    <t>回</t>
    <rPh sb="0" eb="1">
      <t>かい</t>
    </rPh>
    <phoneticPr fontId="3" type="Hiragana"/>
  </si>
  <si>
    <t>回　⑤</t>
    <rPh sb="0" eb="1">
      <t>かい</t>
    </rPh>
    <phoneticPr fontId="3" type="Hiragana"/>
  </si>
  <si>
    <t>学会発表：自身が筆頭演者であるもの</t>
    <rPh sb="0" eb="2">
      <t>ガッカイ</t>
    </rPh>
    <rPh sb="2" eb="4">
      <t>ハッピョウ</t>
    </rPh>
    <phoneticPr fontId="3"/>
  </si>
  <si>
    <t>回　⑥</t>
    <rPh sb="0" eb="1">
      <t>かい</t>
    </rPh>
    <phoneticPr fontId="3" type="Hiragana"/>
  </si>
  <si>
    <t>①～⑥の内容を各シートにご記載ください</t>
    <phoneticPr fontId="3"/>
  </si>
  <si>
    <t>その他、特筆すべき業績(概要)</t>
    <rPh sb="2" eb="3">
      <t>タ</t>
    </rPh>
    <rPh sb="4" eb="6">
      <t>トクヒツ</t>
    </rPh>
    <rPh sb="9" eb="11">
      <t>ギョウセキ</t>
    </rPh>
    <rPh sb="12" eb="14">
      <t>ガイヨウ</t>
    </rPh>
    <phoneticPr fontId="3"/>
  </si>
  <si>
    <t>現在投稿中の論文</t>
    <rPh sb="0" eb="2">
      <t>げんざい</t>
    </rPh>
    <rPh sb="2" eb="5">
      <t>とうこうちゅう</t>
    </rPh>
    <rPh sb="6" eb="8">
      <t>ろんぶん</t>
    </rPh>
    <phoneticPr fontId="3" type="Hiragana"/>
  </si>
  <si>
    <t>現在申請中の科研費･外部資金</t>
    <rPh sb="0" eb="2">
      <t>げんざい</t>
    </rPh>
    <rPh sb="2" eb="5">
      <t>しんせいちゅう</t>
    </rPh>
    <rPh sb="6" eb="9">
      <t>かけんひ</t>
    </rPh>
    <rPh sb="10" eb="12">
      <t>がいぶ</t>
    </rPh>
    <rPh sb="12" eb="14">
      <t>しきん</t>
    </rPh>
    <phoneticPr fontId="3" type="Hiragana"/>
  </si>
  <si>
    <t>特殊技能など</t>
    <rPh sb="0" eb="2">
      <t>とくしゅ</t>
    </rPh>
    <rPh sb="2" eb="4">
      <t>ぎのう</t>
    </rPh>
    <phoneticPr fontId="3" type="Hiragana"/>
  </si>
  <si>
    <t>研究支援員について</t>
    <rPh sb="0" eb="2">
      <t>けんきゅう</t>
    </rPh>
    <rPh sb="2" eb="4">
      <t>しえん</t>
    </rPh>
    <rPh sb="4" eb="5">
      <t>いん</t>
    </rPh>
    <phoneticPr fontId="3" type="Hiragana"/>
  </si>
  <si>
    <t>研究支援員配備を希望する期間と時間(最長 週30時間)</t>
    <rPh sb="0" eb="2">
      <t>ケンキュウ</t>
    </rPh>
    <rPh sb="2" eb="4">
      <t>シエン</t>
    </rPh>
    <rPh sb="4" eb="5">
      <t>イン</t>
    </rPh>
    <rPh sb="5" eb="7">
      <t>ハイビ</t>
    </rPh>
    <rPh sb="8" eb="10">
      <t>キボウ</t>
    </rPh>
    <rPh sb="12" eb="14">
      <t>キカン</t>
    </rPh>
    <rPh sb="15" eb="17">
      <t>ジカン</t>
    </rPh>
    <rPh sb="18" eb="20">
      <t>サイチョウ</t>
    </rPh>
    <rPh sb="24" eb="26">
      <t>ジカン</t>
    </rPh>
    <phoneticPr fontId="3"/>
  </si>
  <si>
    <t>まで</t>
    <phoneticPr fontId="3"/>
  </si>
  <si>
    <t>第1希望　週</t>
    <rPh sb="0" eb="1">
      <t>だい</t>
    </rPh>
    <rPh sb="2" eb="4">
      <t>きぼう</t>
    </rPh>
    <rPh sb="5" eb="6">
      <t>しゅう</t>
    </rPh>
    <phoneticPr fontId="3" type="Hiragana"/>
  </si>
  <si>
    <t>時間</t>
    <rPh sb="0" eb="1">
      <t>トキ</t>
    </rPh>
    <phoneticPr fontId="3"/>
  </si>
  <si>
    <t>第2希望　週</t>
    <rPh sb="0" eb="1">
      <t>だい</t>
    </rPh>
    <rPh sb="2" eb="4">
      <t>きぼう</t>
    </rPh>
    <rPh sb="5" eb="6">
      <t>しゅう</t>
    </rPh>
    <phoneticPr fontId="3" type="Hiragana"/>
  </si>
  <si>
    <t>第3希望　週</t>
    <rPh sb="0" eb="1">
      <t>だい</t>
    </rPh>
    <rPh sb="2" eb="4">
      <t>きぼう</t>
    </rPh>
    <rPh sb="5" eb="6">
      <t>しゅう</t>
    </rPh>
    <phoneticPr fontId="3" type="Hiragana"/>
  </si>
  <si>
    <t>研究支援員に求める業務およびスキル(複数選択可)</t>
    <rPh sb="0" eb="2">
      <t>ケンキュウ</t>
    </rPh>
    <rPh sb="2" eb="4">
      <t>シエン</t>
    </rPh>
    <rPh sb="4" eb="5">
      <t>イン</t>
    </rPh>
    <rPh sb="6" eb="7">
      <t>モト</t>
    </rPh>
    <rPh sb="9" eb="11">
      <t>ギョウム</t>
    </rPh>
    <rPh sb="18" eb="20">
      <t>フクスウ</t>
    </rPh>
    <rPh sb="20" eb="22">
      <t>センタク</t>
    </rPh>
    <rPh sb="22" eb="23">
      <t>カ</t>
    </rPh>
    <phoneticPr fontId="3"/>
  </si>
  <si>
    <t>細胞培養の補助</t>
    <rPh sb="0" eb="2">
      <t>サイボウ</t>
    </rPh>
    <rPh sb="2" eb="4">
      <t>バイヨウ</t>
    </rPh>
    <rPh sb="5" eb="7">
      <t>ホジョ</t>
    </rPh>
    <phoneticPr fontId="3"/>
  </si>
  <si>
    <t>分子生物学実験の補助</t>
    <rPh sb="0" eb="2">
      <t>ブンシ</t>
    </rPh>
    <rPh sb="2" eb="5">
      <t>セイブツガク</t>
    </rPh>
    <rPh sb="5" eb="7">
      <t>ジッケン</t>
    </rPh>
    <rPh sb="8" eb="10">
      <t>ホジョ</t>
    </rPh>
    <phoneticPr fontId="3"/>
  </si>
  <si>
    <t>文献検索(英語含む)</t>
    <rPh sb="0" eb="2">
      <t>ブンケン</t>
    </rPh>
    <rPh sb="2" eb="4">
      <t>ケンサク</t>
    </rPh>
    <rPh sb="5" eb="7">
      <t>エイゴ</t>
    </rPh>
    <rPh sb="7" eb="8">
      <t>フク</t>
    </rPh>
    <phoneticPr fontId="3"/>
  </si>
  <si>
    <t>データの整理･入力</t>
    <rPh sb="4" eb="6">
      <t>セイリ</t>
    </rPh>
    <rPh sb="7" eb="9">
      <t>ニュウリョク</t>
    </rPh>
    <phoneticPr fontId="3"/>
  </si>
  <si>
    <t>資料収集</t>
    <rPh sb="0" eb="2">
      <t>シリョウ</t>
    </rPh>
    <rPh sb="2" eb="4">
      <t>シュウシュウ</t>
    </rPh>
    <phoneticPr fontId="3"/>
  </si>
  <si>
    <t>事務補助</t>
    <rPh sb="0" eb="2">
      <t>ジム</t>
    </rPh>
    <rPh sb="2" eb="4">
      <t>ホジョ</t>
    </rPh>
    <phoneticPr fontId="3"/>
  </si>
  <si>
    <t>その他</t>
    <rPh sb="2" eb="3">
      <t>タ</t>
    </rPh>
    <phoneticPr fontId="3"/>
  </si>
  <si>
    <t>動物実験に関する業務を依頼する場合は、本学所定の研修(https://www.tmd-cea.jp/)の受講が必要です</t>
    <phoneticPr fontId="3"/>
  </si>
  <si>
    <t>研究支援員に依頼したい業務内容と、それにより生じる効果について、具体的に入力してください(180字以内)</t>
    <rPh sb="6" eb="8">
      <t>イライ</t>
    </rPh>
    <rPh sb="11" eb="13">
      <t>ギョウム</t>
    </rPh>
    <rPh sb="13" eb="15">
      <t>ナイヨウ</t>
    </rPh>
    <rPh sb="22" eb="23">
      <t>ショウ</t>
    </rPh>
    <rPh sb="25" eb="27">
      <t>コウカ</t>
    </rPh>
    <rPh sb="32" eb="35">
      <t>グタイテキ</t>
    </rPh>
    <phoneticPr fontId="3"/>
  </si>
  <si>
    <t>①査読付論文　計</t>
    <rPh sb="1" eb="3">
      <t>サドク</t>
    </rPh>
    <rPh sb="3" eb="4">
      <t>ツキ</t>
    </rPh>
    <rPh sb="4" eb="6">
      <t>ロンブン</t>
    </rPh>
    <phoneticPr fontId="3"/>
  </si>
  <si>
    <r>
      <t>＊研究情報データベース（https://reins.tmd.ac.jp/html/research_home_ja.html）に</t>
    </r>
    <r>
      <rPr>
        <b/>
        <sz val="10"/>
        <rFont val="游ゴシック"/>
        <family val="3"/>
        <charset val="128"/>
      </rPr>
      <t>未掲載の情報のみ</t>
    </r>
    <r>
      <rPr>
        <sz val="10"/>
        <rFont val="游ゴシック"/>
        <family val="3"/>
        <charset val="128"/>
      </rPr>
      <t xml:space="preserve">
　ご記載ください。実績の件数を上記データベースにてご確認させていただく場合がございます。</t>
    </r>
    <rPh sb="82" eb="84">
      <t>ジッセキ</t>
    </rPh>
    <rPh sb="85" eb="87">
      <t>ケンスウ</t>
    </rPh>
    <rPh sb="88" eb="90">
      <t>ジョウキ</t>
    </rPh>
    <rPh sb="99" eb="101">
      <t>カクニン</t>
    </rPh>
    <rPh sb="108" eb="110">
      <t>バアイ</t>
    </rPh>
    <phoneticPr fontId="3"/>
  </si>
  <si>
    <t>▼Journal Citation Reports(https://jcr.clarivate.com/jcr/home)にて掲載ジャーナルにIFがついている場合は、
　2024のIF値を入力してください</t>
    <phoneticPr fontId="3"/>
  </si>
  <si>
    <t>著者区分</t>
    <rPh sb="0" eb="2">
      <t>チョシャ</t>
    </rPh>
    <rPh sb="2" eb="4">
      <t>クブン</t>
    </rPh>
    <phoneticPr fontId="3"/>
  </si>
  <si>
    <t>著者名(全員入力、申請者に下線)</t>
    <rPh sb="0" eb="2">
      <t>チョシャ</t>
    </rPh>
    <rPh sb="2" eb="3">
      <t>ナ</t>
    </rPh>
    <rPh sb="4" eb="6">
      <t>ゼンイン</t>
    </rPh>
    <rPh sb="9" eb="12">
      <t>シンセイシャ</t>
    </rPh>
    <rPh sb="13" eb="15">
      <t>カセン</t>
    </rPh>
    <phoneticPr fontId="3"/>
  </si>
  <si>
    <t>タイトル</t>
    <phoneticPr fontId="3"/>
  </si>
  <si>
    <t>ジャーナル名、巻号</t>
    <rPh sb="5" eb="6">
      <t>ナ</t>
    </rPh>
    <rPh sb="7" eb="8">
      <t>マキ</t>
    </rPh>
    <rPh sb="8" eb="9">
      <t>ゴウ</t>
    </rPh>
    <phoneticPr fontId="3"/>
  </si>
  <si>
    <t>最初と最後のページ</t>
    <rPh sb="0" eb="2">
      <t>サイショ</t>
    </rPh>
    <rPh sb="3" eb="5">
      <t>サイゴ</t>
    </rPh>
    <phoneticPr fontId="3"/>
  </si>
  <si>
    <t>in press</t>
    <phoneticPr fontId="3"/>
  </si>
  <si>
    <t>掲載ジャーナルのIF</t>
    <rPh sb="0" eb="2">
      <t>ケイサイ</t>
    </rPh>
    <phoneticPr fontId="3"/>
  </si>
  <si>
    <t>発行年</t>
    <rPh sb="0" eb="3">
      <t>ハッコウネン</t>
    </rPh>
    <phoneticPr fontId="3"/>
  </si>
  <si>
    <t>年</t>
    <rPh sb="0" eb="1">
      <t>ネン</t>
    </rPh>
    <phoneticPr fontId="3"/>
  </si>
  <si>
    <t>貢献度</t>
    <rPh sb="0" eb="3">
      <t>コウケンド</t>
    </rPh>
    <phoneticPr fontId="3"/>
  </si>
  <si>
    <t>％</t>
    <phoneticPr fontId="3" type="Hiragana"/>
  </si>
  <si>
    <t>↑IF値が記載されたJCRのURLを入力してください</t>
    <phoneticPr fontId="3"/>
  </si>
  <si>
    <t>本シートの追加は不可</t>
    <rPh sb="0" eb="1">
      <t>ホン</t>
    </rPh>
    <phoneticPr fontId="3"/>
  </si>
  <si>
    <t>②著書　　　　計</t>
    <rPh sb="1" eb="3">
      <t>チョショ</t>
    </rPh>
    <rPh sb="7" eb="8">
      <t>ケイ</t>
    </rPh>
    <phoneticPr fontId="3"/>
  </si>
  <si>
    <t>冊</t>
    <rPh sb="0" eb="1">
      <t>サツ</t>
    </rPh>
    <phoneticPr fontId="3"/>
  </si>
  <si>
    <r>
      <t>＊研究情報データベース（https://reins.tmd.ac.jp/html/research_home_ja.html）に</t>
    </r>
    <r>
      <rPr>
        <b/>
        <sz val="10"/>
        <rFont val="游ゴシック"/>
        <family val="3"/>
        <charset val="128"/>
      </rPr>
      <t>未掲載の情報のみ</t>
    </r>
    <r>
      <rPr>
        <sz val="10"/>
        <rFont val="游ゴシック"/>
        <family val="3"/>
        <charset val="128"/>
      </rPr>
      <t xml:space="preserve">
　ご記載ください。実績の件数を上記データベースにてご確認させていただく場合がございます。</t>
    </r>
    <phoneticPr fontId="3"/>
  </si>
  <si>
    <t>著書名</t>
    <rPh sb="0" eb="2">
      <t>チョショ</t>
    </rPh>
    <rPh sb="2" eb="3">
      <t>ナ</t>
    </rPh>
    <phoneticPr fontId="3"/>
  </si>
  <si>
    <t>発行年</t>
  </si>
  <si>
    <t>出版社</t>
  </si>
  <si>
    <t>③出願　計</t>
    <phoneticPr fontId="3"/>
  </si>
  <si>
    <t>件</t>
    <rPh sb="0" eb="1">
      <t>ケン</t>
    </rPh>
    <phoneticPr fontId="3"/>
  </si>
  <si>
    <t>③登録　計</t>
    <rPh sb="1" eb="3">
      <t>トウロク</t>
    </rPh>
    <rPh sb="4" eb="5">
      <t>ケイ</t>
    </rPh>
    <phoneticPr fontId="3"/>
  </si>
  <si>
    <t>▼出願10件分の下に登録10件分の入力欄があります</t>
    <phoneticPr fontId="3"/>
  </si>
  <si>
    <t>出願番号</t>
    <rPh sb="0" eb="2">
      <t>シュツガン</t>
    </rPh>
    <rPh sb="2" eb="4">
      <t>バンゴウ</t>
    </rPh>
    <phoneticPr fontId="3"/>
  </si>
  <si>
    <t>発明の名称</t>
    <rPh sb="0" eb="2">
      <t>ハツメイ</t>
    </rPh>
    <rPh sb="3" eb="5">
      <t>メイショウ</t>
    </rPh>
    <phoneticPr fontId="3"/>
  </si>
  <si>
    <t>出願日</t>
    <rPh sb="0" eb="3">
      <t>シュツガンビ</t>
    </rPh>
    <phoneticPr fontId="3"/>
  </si>
  <si>
    <t>月</t>
    <rPh sb="0" eb="1">
      <t>ガツ</t>
    </rPh>
    <phoneticPr fontId="3"/>
  </si>
  <si>
    <t>登録番号</t>
    <rPh sb="0" eb="2">
      <t>トウロク</t>
    </rPh>
    <rPh sb="2" eb="4">
      <t>バンゴウ</t>
    </rPh>
    <phoneticPr fontId="3"/>
  </si>
  <si>
    <t>登録日</t>
    <rPh sb="0" eb="2">
      <t>トウロク</t>
    </rPh>
    <rPh sb="2" eb="3">
      <t>ビ</t>
    </rPh>
    <phoneticPr fontId="3"/>
  </si>
  <si>
    <t>本シートの追加は不可</t>
    <phoneticPr fontId="3"/>
  </si>
  <si>
    <t>④科研費等の競争的資金　　 計</t>
    <rPh sb="1" eb="4">
      <t>かけんひ</t>
    </rPh>
    <rPh sb="4" eb="5">
      <t>とう</t>
    </rPh>
    <rPh sb="6" eb="9">
      <t>きょうそうてき</t>
    </rPh>
    <rPh sb="9" eb="11">
      <t>しきん</t>
    </rPh>
    <rPh sb="14" eb="15">
      <t>けい</t>
    </rPh>
    <phoneticPr fontId="3" type="Hiragana"/>
  </si>
  <si>
    <t>資金の名称</t>
    <rPh sb="0" eb="2">
      <t>しきん</t>
    </rPh>
    <rPh sb="3" eb="5">
      <t>めいしょう</t>
    </rPh>
    <phoneticPr fontId="3" type="Hiragana"/>
  </si>
  <si>
    <t>事業名</t>
    <rPh sb="0" eb="2">
      <t>ジギョウ</t>
    </rPh>
    <rPh sb="2" eb="3">
      <t>ナ</t>
    </rPh>
    <phoneticPr fontId="3"/>
  </si>
  <si>
    <t>研究課題名</t>
    <rPh sb="0" eb="2">
      <t>けんきゅう</t>
    </rPh>
    <rPh sb="2" eb="4">
      <t>かだい</t>
    </rPh>
    <rPh sb="4" eb="5">
      <t>な</t>
    </rPh>
    <phoneticPr fontId="3" type="Hiragana"/>
  </si>
  <si>
    <t>立場</t>
    <rPh sb="0" eb="2">
      <t>たちば</t>
    </rPh>
    <phoneticPr fontId="3" type="Hiragana"/>
  </si>
  <si>
    <t>取得年度</t>
    <rPh sb="0" eb="2">
      <t>しゅとく</t>
    </rPh>
    <rPh sb="2" eb="4">
      <t>ねんど</t>
    </rPh>
    <phoneticPr fontId="3" type="Hiragana"/>
  </si>
  <si>
    <t>年度</t>
    <rPh sb="0" eb="2">
      <t>ねんど</t>
    </rPh>
    <phoneticPr fontId="3" type="Hiragana"/>
  </si>
  <si>
    <t>期間</t>
    <rPh sb="0" eb="2">
      <t>きかん</t>
    </rPh>
    <phoneticPr fontId="3" type="Hiragana"/>
  </si>
  <si>
    <t>年から</t>
    <rPh sb="0" eb="1">
      <t>ネン</t>
    </rPh>
    <phoneticPr fontId="3"/>
  </si>
  <si>
    <t>年まで</t>
    <rPh sb="0" eb="1">
      <t>ネン</t>
    </rPh>
    <phoneticPr fontId="3"/>
  </si>
  <si>
    <t>総額</t>
    <rPh sb="0" eb="2">
      <t>そうがく</t>
    </rPh>
    <phoneticPr fontId="3" type="Hiragana"/>
  </si>
  <si>
    <t>千円</t>
    <rPh sb="0" eb="1">
      <t>せん</t>
    </rPh>
    <rPh sb="1" eb="2">
      <t>えん</t>
    </rPh>
    <phoneticPr fontId="3" type="Hiragana"/>
  </si>
  <si>
    <t>配分額</t>
    <rPh sb="0" eb="2">
      <t>はいぶん</t>
    </rPh>
    <rPh sb="2" eb="3">
      <t>がく</t>
    </rPh>
    <phoneticPr fontId="3" type="Hiragana"/>
  </si>
  <si>
    <t>⑤受賞　　　　計</t>
    <rPh sb="1" eb="3">
      <t>ジュショウ</t>
    </rPh>
    <rPh sb="7" eb="8">
      <t>ケイ</t>
    </rPh>
    <phoneticPr fontId="3"/>
  </si>
  <si>
    <t>回</t>
    <rPh sb="0" eb="1">
      <t>カイ</t>
    </rPh>
    <phoneticPr fontId="3"/>
  </si>
  <si>
    <t>名称</t>
    <rPh sb="0" eb="1">
      <t>ナ</t>
    </rPh>
    <rPh sb="1" eb="2">
      <t>ショウ</t>
    </rPh>
    <phoneticPr fontId="3"/>
  </si>
  <si>
    <t>受賞日</t>
    <phoneticPr fontId="3"/>
  </si>
  <si>
    <t>⑥学会発表　　 計</t>
    <rPh sb="1" eb="3">
      <t>ガッカイ</t>
    </rPh>
    <rPh sb="3" eb="5">
      <t>ハッピョウ</t>
    </rPh>
    <rPh sb="8" eb="9">
      <t>ケイ</t>
    </rPh>
    <phoneticPr fontId="3"/>
  </si>
  <si>
    <t>演題</t>
    <rPh sb="0" eb="2">
      <t>エンダイ</t>
    </rPh>
    <phoneticPr fontId="3"/>
  </si>
  <si>
    <t>学会名</t>
    <rPh sb="0" eb="2">
      <t>ガッカイ</t>
    </rPh>
    <rPh sb="2" eb="3">
      <t>ナ</t>
    </rPh>
    <phoneticPr fontId="3"/>
  </si>
  <si>
    <t>発表日</t>
    <phoneticPr fontId="3"/>
  </si>
  <si>
    <t>場所</t>
    <rPh sb="0" eb="2">
      <t>バショ</t>
    </rPh>
    <phoneticPr fontId="3"/>
  </si>
  <si>
    <t>・申請時現在から5年前までの研究実績を入力できるが、その5年間に休業を取得した方は、1年分多く(6年前からの)実績を入力できる</t>
    <rPh sb="1" eb="4">
      <t>シンセイジ</t>
    </rPh>
    <rPh sb="4" eb="6">
      <t>ゲンザイ</t>
    </rPh>
    <rPh sb="14" eb="16">
      <t>ケンキュウ</t>
    </rPh>
    <rPh sb="16" eb="18">
      <t>ジッセキ</t>
    </rPh>
    <rPh sb="19" eb="21">
      <t>ニュウリョク</t>
    </rPh>
    <rPh sb="29" eb="30">
      <t>ネン</t>
    </rPh>
    <rPh sb="30" eb="31">
      <t>アイダ</t>
    </rPh>
    <rPh sb="35" eb="37">
      <t>シュトク</t>
    </rPh>
    <rPh sb="39" eb="40">
      <t>カタ</t>
    </rPh>
    <rPh sb="43" eb="45">
      <t>ネンブン</t>
    </rPh>
    <rPh sb="45" eb="46">
      <t>オオ</t>
    </rPh>
    <rPh sb="49" eb="51">
      <t>ネンマエ</t>
    </rPh>
    <rPh sb="58" eb="60">
      <t>ニュウリョク</t>
    </rPh>
    <phoneticPr fontId="3"/>
  </si>
  <si>
    <t>・申請シートの休業の状況により、各詳細シート内の実績入力年を5年分と6年分とに区別する</t>
    <rPh sb="1" eb="3">
      <t>シンセイ</t>
    </rPh>
    <rPh sb="10" eb="12">
      <t>ジョウキョウ</t>
    </rPh>
    <rPh sb="16" eb="19">
      <t>カクショウサイ</t>
    </rPh>
    <rPh sb="22" eb="23">
      <t>ナイ</t>
    </rPh>
    <rPh sb="24" eb="26">
      <t>ジッセキ</t>
    </rPh>
    <rPh sb="26" eb="28">
      <t>ニュウリョク</t>
    </rPh>
    <rPh sb="28" eb="29">
      <t>ネン</t>
    </rPh>
    <rPh sb="31" eb="33">
      <t>ネンブン</t>
    </rPh>
    <rPh sb="35" eb="36">
      <t>ネン</t>
    </rPh>
    <rPh sb="36" eb="37">
      <t>ブン</t>
    </rPh>
    <rPh sb="39" eb="41">
      <t>クベツ</t>
    </rPh>
    <phoneticPr fontId="3"/>
  </si>
  <si>
    <t>・毎年、下記リストを1年ずつ繰り上げる(リストの場所は移動しない)</t>
    <rPh sb="1" eb="3">
      <t>マイトシ</t>
    </rPh>
    <rPh sb="4" eb="6">
      <t>カキ</t>
    </rPh>
    <rPh sb="11" eb="12">
      <t>ネン</t>
    </rPh>
    <rPh sb="14" eb="15">
      <t>ク</t>
    </rPh>
    <rPh sb="16" eb="17">
      <t>ア</t>
    </rPh>
    <rPh sb="24" eb="26">
      <t>バショ</t>
    </rPh>
    <rPh sb="27" eb="29">
      <t>イドウ</t>
    </rPh>
    <phoneticPr fontId="3"/>
  </si>
  <si>
    <t>選択してください</t>
    <rPh sb="0" eb="2">
      <t>センタク</t>
    </rPh>
    <phoneticPr fontId="3"/>
  </si>
  <si>
    <t>取得した</t>
    <rPh sb="0" eb="2">
      <t>シュトク</t>
    </rPh>
    <phoneticPr fontId="3"/>
  </si>
  <si>
    <t>研究実績</t>
    <rPh sb="0" eb="2">
      <t>ケンキュウ</t>
    </rPh>
    <rPh sb="2" eb="4">
      <t>ジッセキ</t>
    </rPh>
    <phoneticPr fontId="3"/>
  </si>
  <si>
    <t>研究代表者</t>
    <rPh sb="0" eb="2">
      <t>ケンキュウ</t>
    </rPh>
    <rPh sb="2" eb="4">
      <t>ダイヒョウ</t>
    </rPh>
    <rPh sb="4" eb="5">
      <t>シャ</t>
    </rPh>
    <phoneticPr fontId="3"/>
  </si>
  <si>
    <t>分担者</t>
    <rPh sb="0" eb="2">
      <t>ブンタン</t>
    </rPh>
    <rPh sb="2" eb="3">
      <t>シャ</t>
    </rPh>
    <phoneticPr fontId="3"/>
  </si>
  <si>
    <t>科研費/
助成金　基盤研究S</t>
  </si>
  <si>
    <t>科研費/
助成金　基盤研究A</t>
  </si>
  <si>
    <t>科研費/
助成金　基盤研究B</t>
  </si>
  <si>
    <t>科研費/
助成金　基盤研究C</t>
  </si>
  <si>
    <t>科研費/
助成金　挑戦的研究 開拓</t>
  </si>
  <si>
    <t>科研費/
助成金　挑戦的研究 萌芽</t>
  </si>
  <si>
    <t>科研費/
助成金　若手研究B</t>
  </si>
  <si>
    <t>科研費/
助成金　研究スタート支援</t>
  </si>
  <si>
    <t>科研費/
助成金　厚労科研</t>
  </si>
  <si>
    <t>科研費/
助成金　AMED</t>
  </si>
  <si>
    <t>科研費/
助成金　JST</t>
  </si>
  <si>
    <t>科研費/
助成金　日本学術振興会特別研究員・外国人特別研究員</t>
  </si>
  <si>
    <t>科研費/
助成金　その他(民間助成金など)</t>
  </si>
  <si>
    <t>査読付き筆頭著者論文　1本</t>
  </si>
  <si>
    <t>--</t>
    <phoneticPr fontId="3"/>
  </si>
  <si>
    <t>査読付き筆頭著者論文　2本</t>
  </si>
  <si>
    <t>査読付き筆頭著者論文　3本</t>
  </si>
  <si>
    <t>査読付き筆頭著者論文　4本</t>
  </si>
  <si>
    <t>査読付き筆頭著者論文　5本以上</t>
  </si>
  <si>
    <t>学会発表
筆頭演者　1～2件</t>
  </si>
  <si>
    <t>学会発表
筆頭演者　3件以上</t>
  </si>
  <si>
    <t>審査の観点とポイント(表1)</t>
    <rPh sb="0" eb="2">
      <t>シンサ</t>
    </rPh>
    <rPh sb="3" eb="5">
      <t>カンテン</t>
    </rPh>
    <rPh sb="11" eb="12">
      <t>ヒョウ</t>
    </rPh>
    <phoneticPr fontId="3"/>
  </si>
  <si>
    <r>
      <rPr>
        <sz val="10"/>
        <rFont val="Segoe UI Symbol"/>
        <family val="3"/>
      </rPr>
      <t>➤</t>
    </r>
    <r>
      <rPr>
        <sz val="10"/>
        <rFont val="游ゴシック"/>
        <family val="3"/>
        <charset val="128"/>
        <scheme val="minor"/>
      </rPr>
      <t>妊娠･育児･介護の状況</t>
    </r>
    <rPh sb="1" eb="3">
      <t>ニンシン</t>
    </rPh>
    <rPh sb="4" eb="6">
      <t>イクジ</t>
    </rPh>
    <rPh sb="7" eb="9">
      <t>カイゴ</t>
    </rPh>
    <rPh sb="10" eb="12">
      <t>ジョウキョウ</t>
    </rPh>
    <phoneticPr fontId="3"/>
  </si>
  <si>
    <t>妊娠　医師等による指導があり、症状が重い</t>
    <phoneticPr fontId="3"/>
  </si>
  <si>
    <t>妊娠　多胎妊娠、利用期間中に出産</t>
    <phoneticPr fontId="3"/>
  </si>
  <si>
    <t>育児　産休後復帰･育休明け(申請が復帰直後である／復帰後初めてである)</t>
    <rPh sb="14" eb="16">
      <t>シンセイ</t>
    </rPh>
    <rPh sb="17" eb="19">
      <t>フッキ</t>
    </rPh>
    <rPh sb="19" eb="21">
      <t>チョクゴ</t>
    </rPh>
    <rPh sb="25" eb="27">
      <t>フッキ</t>
    </rPh>
    <rPh sb="27" eb="28">
      <t>ゴ</t>
    </rPh>
    <rPh sb="28" eb="29">
      <t>ハジ</t>
    </rPh>
    <phoneticPr fontId="3"/>
  </si>
  <si>
    <t>育児　0～2歳児を含む子どもが1～2人いる</t>
    <phoneticPr fontId="3"/>
  </si>
  <si>
    <t>育児　小1までの子どもが3人いる</t>
    <phoneticPr fontId="3"/>
  </si>
  <si>
    <t>介護　介護の負担が相当程度大きい＊</t>
    <phoneticPr fontId="3"/>
  </si>
  <si>
    <t>要判断</t>
    <rPh sb="0" eb="1">
      <t>ヨウ</t>
    </rPh>
    <rPh sb="1" eb="3">
      <t>ハンダン</t>
    </rPh>
    <phoneticPr fontId="3"/>
  </si>
  <si>
    <t>妊娠　妊娠中である</t>
    <phoneticPr fontId="3"/>
  </si>
  <si>
    <t>育児　3歳児～小1の子どもが1～2人いる</t>
    <phoneticPr fontId="3"/>
  </si>
  <si>
    <t>介護　介護の負担が中程度である＊</t>
    <phoneticPr fontId="3"/>
  </si>
  <si>
    <t>介護　介護の負担が比較的低い＊</t>
    <phoneticPr fontId="3"/>
  </si>
  <si>
    <r>
      <rPr>
        <sz val="10"/>
        <rFont val="Segoe UI Symbol"/>
        <family val="3"/>
      </rPr>
      <t>➤</t>
    </r>
    <r>
      <rPr>
        <sz val="10"/>
        <rFont val="游ゴシック"/>
        <family val="3"/>
        <charset val="128"/>
        <scheme val="minor"/>
      </rPr>
      <t>家庭責任及び十分な研究･教育時間を確保しにくい状況</t>
    </r>
    <rPh sb="1" eb="3">
      <t>カテイ</t>
    </rPh>
    <rPh sb="3" eb="5">
      <t>セキニン</t>
    </rPh>
    <rPh sb="5" eb="6">
      <t>オヨ</t>
    </rPh>
    <rPh sb="7" eb="9">
      <t>ジュウブン</t>
    </rPh>
    <rPh sb="10" eb="12">
      <t>ケンキュウ</t>
    </rPh>
    <rPh sb="13" eb="15">
      <t>キョウイク</t>
    </rPh>
    <rPh sb="15" eb="17">
      <t>ジカン</t>
    </rPh>
    <rPh sb="18" eb="20">
      <t>カクホ</t>
    </rPh>
    <rPh sb="24" eb="26">
      <t>ジョウキョウ</t>
    </rPh>
    <phoneticPr fontId="3"/>
  </si>
  <si>
    <t>同居の成人なし　且つサポートを受けていない、または週1回未満</t>
    <rPh sb="8" eb="9">
      <t>カ</t>
    </rPh>
    <rPh sb="15" eb="16">
      <t>ウ</t>
    </rPh>
    <rPh sb="25" eb="26">
      <t>シュウ</t>
    </rPh>
    <rPh sb="27" eb="28">
      <t>カイ</t>
    </rPh>
    <rPh sb="28" eb="30">
      <t>ミマン</t>
    </rPh>
    <phoneticPr fontId="3"/>
  </si>
  <si>
    <t>同居の成人なし　且つ親類によるサポートは週に1～2回程度</t>
    <rPh sb="8" eb="9">
      <t>カ</t>
    </rPh>
    <phoneticPr fontId="3"/>
  </si>
  <si>
    <t>同居の成人はフルタイム勤務の者のみ　且つ親類によるサポートを受けていない、または週1回未満</t>
    <rPh sb="18" eb="19">
      <t>カ</t>
    </rPh>
    <rPh sb="42" eb="43">
      <t>カイ</t>
    </rPh>
    <phoneticPr fontId="3"/>
  </si>
  <si>
    <t>同居の成人なし　且つ親類によるサポートは週に3回以上</t>
    <rPh sb="8" eb="9">
      <t>カ</t>
    </rPh>
    <phoneticPr fontId="3"/>
  </si>
  <si>
    <t>同居の成人はフルタイム勤務の者のみ　且つ親類によるサポートは週に1～2回程度</t>
    <rPh sb="18" eb="19">
      <t>カ</t>
    </rPh>
    <phoneticPr fontId="3"/>
  </si>
  <si>
    <t>同居の成人によるサポートがある場合、状況に応じて減点</t>
    <phoneticPr fontId="3"/>
  </si>
  <si>
    <t>▲0.5～▲2.0</t>
    <phoneticPr fontId="3"/>
  </si>
  <si>
    <t>例：配偶者は育休中である…▲2.0</t>
    <phoneticPr fontId="3"/>
  </si>
  <si>
    <t>　　配偶者は専業主婦/主夫である…▲2.0</t>
    <phoneticPr fontId="3"/>
  </si>
  <si>
    <t>　　配偶者はフルタイム勤務ではない…▲0.5</t>
    <phoneticPr fontId="3"/>
  </si>
  <si>
    <t>別紙基準　表1に付随する。申請書から確認できる状況に応じて加点･減点する。</t>
    <rPh sb="13" eb="15">
      <t>シンセイ</t>
    </rPh>
    <rPh sb="15" eb="16">
      <t>ショ</t>
    </rPh>
    <rPh sb="18" eb="20">
      <t>カクニン</t>
    </rPh>
    <rPh sb="23" eb="25">
      <t>ジョウキョウ</t>
    </rPh>
    <rPh sb="26" eb="27">
      <t>オウ</t>
    </rPh>
    <rPh sb="29" eb="31">
      <t>カテン</t>
    </rPh>
    <rPh sb="32" eb="34">
      <t>ゲンテン</t>
    </rPh>
    <phoneticPr fontId="3"/>
  </si>
  <si>
    <t>申請者に重度の傷病があり、研究に対し大幅に時間を制限する要因となる</t>
    <phoneticPr fontId="3"/>
  </si>
  <si>
    <t>要判断だが該当すれば採点する</t>
    <rPh sb="0" eb="1">
      <t>ヨウ</t>
    </rPh>
    <rPh sb="1" eb="3">
      <t>ハンダン</t>
    </rPh>
    <rPh sb="5" eb="7">
      <t>ガイトウ</t>
    </rPh>
    <rPh sb="10" eb="12">
      <t>サイテン</t>
    </rPh>
    <phoneticPr fontId="3"/>
  </si>
  <si>
    <t>配偶者に重度の傷病があり、育児･介護等の分業が非常に困難である</t>
    <phoneticPr fontId="3"/>
  </si>
  <si>
    <t>子に重度の傷病があり、申請者が継続して通院等に対応する必要がある＊</t>
  </si>
  <si>
    <t>頻度考慮だが該当すれば採点する</t>
    <rPh sb="0" eb="2">
      <t>ヒンド</t>
    </rPh>
    <rPh sb="2" eb="4">
      <t>コウリョ</t>
    </rPh>
    <phoneticPr fontId="3"/>
  </si>
  <si>
    <t>被介護者(被看護者)に重度の傷病があり、申請者が継続して通院等に対応する必要がある＊</t>
  </si>
  <si>
    <t>その他、緊急度･困難度が非常に高い状況が認められる(研究室の状況など)＊</t>
    <phoneticPr fontId="3"/>
  </si>
  <si>
    <t>研究室は申請者自身のみの配置</t>
    <rPh sb="7" eb="9">
      <t>ジシン</t>
    </rPh>
    <phoneticPr fontId="3"/>
  </si>
  <si>
    <t>医歯学系は非該当</t>
    <rPh sb="0" eb="2">
      <t>シガク</t>
    </rPh>
    <rPh sb="2" eb="3">
      <t>ケイ</t>
    </rPh>
    <rPh sb="4" eb="7">
      <t>ヒガイトウ</t>
    </rPh>
    <phoneticPr fontId="3"/>
  </si>
  <si>
    <t>スタートアップで、研究室立ち上げを要する(新規採用 1 年目)</t>
    <phoneticPr fontId="3"/>
  </si>
  <si>
    <t>育児において、ほぼ毎日送迎を申請者が行う必要がある</t>
    <phoneticPr fontId="3"/>
  </si>
  <si>
    <t>申請者が介護(看護)に対し、大幅に時間を割く必要がある＊</t>
    <rPh sb="11" eb="12">
      <t>タイ</t>
    </rPh>
    <phoneticPr fontId="3"/>
  </si>
  <si>
    <t>育児と介護の重複</t>
    <phoneticPr fontId="3"/>
  </si>
  <si>
    <t>出産･育児･介護に起因する教育研究困難度、支援が必要となる緊急度が高いことが申請書の記載から確認できる＊</t>
    <phoneticPr fontId="3"/>
  </si>
  <si>
    <t>子に障がい(身体、発達障がいを含む)がある</t>
    <phoneticPr fontId="3"/>
  </si>
  <si>
    <t>申請者は妊娠中で、育児･介護を並行している</t>
    <rPh sb="0" eb="3">
      <t>シンセイシャ</t>
    </rPh>
    <phoneticPr fontId="3"/>
  </si>
  <si>
    <t>申請者は外国人で日本語によるコミュニケーションが難しい</t>
    <phoneticPr fontId="3"/>
  </si>
  <si>
    <t>(生物など)継続的なメンテナンス作業が必要</t>
    <phoneticPr fontId="3"/>
  </si>
  <si>
    <t>保育対象0～2歳児が2名以上(子どもの年齢は当該年度の4月1日時点とする)</t>
    <phoneticPr fontId="3"/>
  </si>
  <si>
    <t>その他、介護(看護)において、特に困難であると認められる場合＊</t>
    <phoneticPr fontId="3"/>
  </si>
  <si>
    <t>審査の観点とポイント(表2)　休業中の方については、この表だけで計算する。</t>
    <rPh sb="0" eb="2">
      <t>シンサ</t>
    </rPh>
    <rPh sb="3" eb="5">
      <t>カンテン</t>
    </rPh>
    <rPh sb="11" eb="12">
      <t>ヒョウ</t>
    </rPh>
    <rPh sb="15" eb="17">
      <t>キュウギョウ</t>
    </rPh>
    <rPh sb="17" eb="18">
      <t>ナカ</t>
    </rPh>
    <rPh sb="19" eb="20">
      <t>カタ</t>
    </rPh>
    <rPh sb="28" eb="29">
      <t>ヒョウ</t>
    </rPh>
    <rPh sb="32" eb="34">
      <t>ケイサン</t>
    </rPh>
    <phoneticPr fontId="3"/>
  </si>
  <si>
    <t>基礎点</t>
    <rPh sb="0" eb="2">
      <t>キソ</t>
    </rPh>
    <rPh sb="2" eb="3">
      <t>テン</t>
    </rPh>
    <phoneticPr fontId="3"/>
  </si>
  <si>
    <t>動植物の生育継続、定期的な自然現象の観測の必要性が非常に高い＊</t>
    <rPh sb="21" eb="24">
      <t>ヒツヨウセイ</t>
    </rPh>
    <rPh sb="25" eb="27">
      <t>ヒジョウ</t>
    </rPh>
    <rPh sb="28" eb="29">
      <t>タカ</t>
    </rPh>
    <phoneticPr fontId="3"/>
  </si>
  <si>
    <t>廃液処理、装置の保守･点検の必要性が高い＊</t>
    <rPh sb="18" eb="19">
      <t>タカ</t>
    </rPh>
    <phoneticPr fontId="3"/>
  </si>
  <si>
    <t>ルーチンワークを行う者の指名困難度が非常に高い＊</t>
    <rPh sb="16" eb="17">
      <t>ド</t>
    </rPh>
    <rPh sb="18" eb="20">
      <t>ヒジョウ</t>
    </rPh>
    <rPh sb="21" eb="22">
      <t>タカ</t>
    </rPh>
    <phoneticPr fontId="3"/>
  </si>
  <si>
    <t>ルーチンワークを行う者の指名困難度が高い＊</t>
    <rPh sb="18" eb="19">
      <t>タカ</t>
    </rPh>
    <phoneticPr fontId="3"/>
  </si>
  <si>
    <t>②同居の成人がいる(介護･看護対象者は除く)且つフルタイム勤務の者のみである</t>
    <rPh sb="4" eb="6">
      <t>セイジン</t>
    </rPh>
    <rPh sb="22" eb="23">
      <t>カ</t>
    </rPh>
    <phoneticPr fontId="3"/>
  </si>
  <si>
    <t>採択期間が休業中にあたる(但し、理工学系では期間中に休業でなくなる方は表1で採点する)</t>
    <rPh sb="0" eb="2">
      <t>サイタク</t>
    </rPh>
    <rPh sb="2" eb="4">
      <t>キカン</t>
    </rPh>
    <rPh sb="13" eb="14">
      <t>タダ</t>
    </rPh>
    <rPh sb="16" eb="20">
      <t>リコウガクケイ</t>
    </rPh>
    <rPh sb="22" eb="24">
      <t>キカン</t>
    </rPh>
    <rPh sb="24" eb="25">
      <t>ナカ</t>
    </rPh>
    <rPh sb="26" eb="28">
      <t>キュウギョウ</t>
    </rPh>
    <rPh sb="33" eb="34">
      <t>カタ</t>
    </rPh>
    <rPh sb="35" eb="36">
      <t>ヒョウ</t>
    </rPh>
    <rPh sb="38" eb="40">
      <t>サイテン</t>
    </rPh>
    <phoneticPr fontId="3"/>
  </si>
  <si>
    <t>休業でない場合に、37か38に加算</t>
    <phoneticPr fontId="3"/>
  </si>
  <si>
    <t>総合点
(医歯学系
バージョン)</t>
    <rPh sb="0" eb="3">
      <t>ソウゴウテン</t>
    </rPh>
    <rPh sb="5" eb="9">
      <t>イシガクケイ</t>
    </rPh>
    <phoneticPr fontId="3"/>
  </si>
  <si>
    <t>⑴妊娠･出産による理由(180字以内)　医師等による指導があれば入力してください(任意)</t>
    <rPh sb="1" eb="3">
      <t>ニンシン</t>
    </rPh>
    <rPh sb="4" eb="6">
      <t>シュッサン</t>
    </rPh>
    <rPh sb="9" eb="11">
      <t>リユウ</t>
    </rPh>
    <rPh sb="15" eb="16">
      <t>ジ</t>
    </rPh>
    <rPh sb="16" eb="18">
      <t>イナイ</t>
    </rPh>
    <rPh sb="20" eb="22">
      <t>イシ</t>
    </rPh>
    <rPh sb="22" eb="23">
      <t>トウ</t>
    </rPh>
    <rPh sb="26" eb="28">
      <t>シドウ</t>
    </rPh>
    <rPh sb="32" eb="34">
      <t>ニュウリョク</t>
    </rPh>
    <rPh sb="41" eb="43">
      <t>ニンイ</t>
    </rPh>
    <phoneticPr fontId="3"/>
  </si>
  <si>
    <t>←⑷の健康上の理由を入力することにより加点</t>
    <rPh sb="10" eb="12">
      <t>ニュウリョク</t>
    </rPh>
    <rPh sb="19" eb="21">
      <t>カテン</t>
    </rPh>
    <phoneticPr fontId="3"/>
  </si>
  <si>
    <r>
      <rPr>
        <sz val="10"/>
        <color theme="1"/>
        <rFont val="Segoe UI Symbol"/>
        <family val="3"/>
      </rPr>
      <t>➤</t>
    </r>
    <r>
      <rPr>
        <sz val="10"/>
        <color theme="1"/>
        <rFont val="游ゴシック"/>
        <family val="3"/>
        <charset val="128"/>
        <scheme val="minor"/>
      </rPr>
      <t>加算　表1とは別に計算する</t>
    </r>
    <rPh sb="1" eb="3">
      <t>カサン</t>
    </rPh>
    <phoneticPr fontId="3"/>
  </si>
  <si>
    <t>最高2点</t>
    <rPh sb="0" eb="2">
      <t>サイコウ</t>
    </rPh>
    <rPh sb="3" eb="4">
      <t>テン</t>
    </rPh>
    <phoneticPr fontId="3"/>
  </si>
  <si>
    <t>最高7点</t>
    <rPh sb="0" eb="2">
      <t>サイコウ</t>
    </rPh>
    <rPh sb="3" eb="4">
      <t>テン</t>
    </rPh>
    <phoneticPr fontId="3"/>
  </si>
  <si>
    <t>上限なし</t>
    <rPh sb="0" eb="2">
      <t>ジョウゲン</t>
    </rPh>
    <phoneticPr fontId="3"/>
  </si>
  <si>
    <t>1つ選択</t>
    <rPh sb="2" eb="4">
      <t>センタク</t>
    </rPh>
    <phoneticPr fontId="3"/>
  </si>
  <si>
    <r>
      <t xml:space="preserve">※空色のセルは全て入力(または選択)してください
※全てのシートが入力対象です
</t>
    </r>
    <r>
      <rPr>
        <sz val="10"/>
        <color rgb="FFFF0000"/>
        <rFont val="游ゴシック"/>
        <family val="3"/>
        <charset val="128"/>
        <scheme val="minor"/>
      </rPr>
      <t>※所属分野長入力欄は、分野長のご意向を確認の上、入力してください</t>
    </r>
    <r>
      <rPr>
        <sz val="10"/>
        <rFont val="游ゴシック"/>
        <family val="3"/>
        <charset val="128"/>
        <scheme val="minor"/>
      </rPr>
      <t xml:space="preserve">
※PDFに変換しないでください
◆提　出　先：info.ang@tmd.ac.jp(必ずCCに所属長を含めてください)
◆メール件名：研究支援員配備支援申請_氏名
◆締　　　切：2025年11月17日(月)正午厳守
◆面 接 日 時：</t>
    </r>
    <r>
      <rPr>
        <b/>
        <sz val="10"/>
        <color rgb="FFFF0000"/>
        <rFont val="游ゴシック"/>
        <family val="3"/>
        <charset val="128"/>
        <scheme val="minor"/>
      </rPr>
      <t>2025年12月9日(火)14:15～16:45</t>
    </r>
    <rPh sb="1" eb="2">
      <t>ソラ</t>
    </rPh>
    <rPh sb="26" eb="27">
      <t>スベ</t>
    </rPh>
    <rPh sb="33" eb="35">
      <t>ニュウリョク</t>
    </rPh>
    <rPh sb="35" eb="37">
      <t>タイショウ</t>
    </rPh>
    <rPh sb="41" eb="42">
      <t>イロ</t>
    </rPh>
    <rPh sb="46" eb="48">
      <t>ニュウリョク</t>
    </rPh>
    <rPh sb="51" eb="54">
      <t>ブンヤチョウ</t>
    </rPh>
    <rPh sb="56" eb="58">
      <t>イコウ</t>
    </rPh>
    <rPh sb="59" eb="61">
      <t>カクニン</t>
    </rPh>
    <rPh sb="62" eb="63">
      <t>ウエ</t>
    </rPh>
    <rPh sb="114" eb="115">
      <t>イ</t>
    </rPh>
    <rPh sb="124" eb="125">
      <t>フク</t>
    </rPh>
    <rPh sb="149" eb="151">
      <t>シンセイ</t>
    </rPh>
    <rPh sb="164" eb="165">
      <t>キン</t>
    </rPh>
    <rPh sb="166" eb="168">
      <t>ショウゴ</t>
    </rPh>
    <rPh sb="172" eb="173">
      <t>ジ</t>
    </rPh>
    <rPh sb="174" eb="175">
      <t>ゲツ</t>
    </rPh>
    <rPh sb="187" eb="188">
      <t>ヒ</t>
    </rPh>
    <rPh sb="191" eb="192">
      <t>ヒ</t>
    </rPh>
    <phoneticPr fontId="3"/>
  </si>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</sst>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0_);[Red]\(0\)"/>
    <numFmt numFmtId="178" formatCode="0.0"/>
    <numFmt numFmtId="179" formatCode="0.0_ "/>
  </numFmts>
  <fonts count="39">
    <font>
      <sz val="11"/>
      <color theme="1"/>
      <name val="游ゴシック"/>
      <family val="2"/>
      <charset val="128"/>
      <scheme val="minor"/>
    </font>
    <font>
      <sz val="11"/>
      <color theme="1"/>
      <name val="游ゴシック"/>
      <family val="2"/>
      <charset val="128"/>
      <scheme val="minor"/>
    </font>
    <font>
      <sz val="10"/>
      <name val="游ゴシック"/>
      <family val="3"/>
      <charset val="128"/>
      <scheme val="minor"/>
    </font>
    <font>
      <sz val="6"/>
      <name val="游ゴシック"/>
      <family val="2"/>
      <charset val="128"/>
      <scheme val="minor"/>
    </font>
    <font>
      <sz val="10"/>
      <color theme="8" tint="0.79998168889431442"/>
      <name val="游ゴシック"/>
      <family val="3"/>
      <charset val="128"/>
      <scheme val="minor"/>
    </font>
    <font>
      <b/>
      <sz val="14"/>
      <color theme="0"/>
      <name val="游ゴシック"/>
      <family val="3"/>
      <charset val="128"/>
      <scheme val="minor"/>
    </font>
    <font>
      <b/>
      <sz val="10"/>
      <name val="游ゴシック"/>
      <family val="3"/>
      <charset val="128"/>
      <scheme val="minor"/>
    </font>
    <font>
      <u/>
      <sz val="11"/>
      <color theme="10"/>
      <name val="游ゴシック"/>
      <family val="2"/>
      <charset val="128"/>
      <scheme val="minor"/>
    </font>
    <font>
      <sz val="10"/>
      <name val="游ゴシック"/>
      <family val="3"/>
      <charset val="128"/>
    </font>
    <font>
      <b/>
      <sz val="11"/>
      <color theme="0"/>
      <name val="游ゴシック"/>
      <family val="3"/>
      <charset val="128"/>
      <scheme val="minor"/>
    </font>
    <font>
      <sz val="11"/>
      <name val="HG正楷書体-PRO"/>
      <family val="4"/>
      <charset val="128"/>
    </font>
    <font>
      <sz val="11"/>
      <name val="UD デジタル 教科書体 NK-R"/>
      <family val="1"/>
      <charset val="128"/>
    </font>
    <font>
      <b/>
      <sz val="10"/>
      <name val="游ゴシック"/>
      <family val="3"/>
      <charset val="128"/>
    </font>
    <font>
      <sz val="10"/>
      <color theme="1"/>
      <name val="游ゴシック"/>
      <family val="2"/>
      <charset val="128"/>
      <scheme val="minor"/>
    </font>
    <font>
      <b/>
      <sz val="11"/>
      <color theme="0"/>
      <name val="游ゴシック"/>
      <family val="3"/>
      <charset val="128"/>
    </font>
    <font>
      <sz val="9"/>
      <name val="游ゴシック"/>
      <family val="3"/>
      <charset val="128"/>
    </font>
    <font>
      <sz val="10"/>
      <color theme="0"/>
      <name val="游ゴシック"/>
      <family val="3"/>
      <charset val="128"/>
    </font>
    <font>
      <sz val="10"/>
      <color theme="0"/>
      <name val="游ゴシック"/>
      <family val="3"/>
      <charset val="128"/>
      <scheme val="minor"/>
    </font>
    <font>
      <b/>
      <sz val="10"/>
      <color theme="0"/>
      <name val="游ゴシック"/>
      <family val="3"/>
      <charset val="128"/>
    </font>
    <font>
      <b/>
      <sz val="10"/>
      <color theme="0"/>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1"/>
      <color theme="0"/>
      <name val="游ゴシック"/>
      <family val="3"/>
      <charset val="128"/>
      <scheme val="minor"/>
    </font>
    <font>
      <sz val="11"/>
      <name val="游ゴシック"/>
      <family val="3"/>
      <charset val="128"/>
      <scheme val="minor"/>
    </font>
    <font>
      <b/>
      <sz val="11"/>
      <name val="游ゴシック"/>
      <family val="3"/>
      <charset val="128"/>
      <scheme val="minor"/>
    </font>
    <font>
      <b/>
      <sz val="11"/>
      <color theme="1"/>
      <name val="游ゴシック"/>
      <family val="3"/>
      <charset val="128"/>
      <scheme val="minor"/>
    </font>
    <font>
      <sz val="10"/>
      <color theme="1"/>
      <name val="Segoe UI Symbol"/>
      <family val="3"/>
    </font>
    <font>
      <sz val="10"/>
      <color rgb="FFFF0000"/>
      <name val="游ゴシック"/>
      <family val="3"/>
      <charset val="128"/>
      <scheme val="minor"/>
    </font>
    <font>
      <sz val="10"/>
      <color rgb="FFFF0000"/>
      <name val="游ゴシック"/>
      <family val="3"/>
      <charset val="128"/>
    </font>
    <font>
      <sz val="10"/>
      <color rgb="FF00B0F0"/>
      <name val="游ゴシック"/>
      <family val="3"/>
      <charset val="128"/>
      <scheme val="minor"/>
    </font>
    <font>
      <sz val="10"/>
      <color theme="8" tint="0.79998168889431442"/>
      <name val="游ゴシック"/>
      <family val="3"/>
      <charset val="128"/>
    </font>
    <font>
      <sz val="10"/>
      <name val="Segoe UI Symbol"/>
      <family val="3"/>
    </font>
    <font>
      <sz val="9"/>
      <name val="游ゴシック"/>
      <family val="3"/>
      <charset val="128"/>
      <scheme val="minor"/>
    </font>
    <font>
      <b/>
      <sz val="10"/>
      <color rgb="FFFF0000"/>
      <name val="游ゴシック"/>
      <family val="3"/>
      <charset val="128"/>
    </font>
    <font>
      <sz val="9"/>
      <color indexed="81"/>
      <name val="游ゴシック"/>
      <family val="3"/>
      <charset val="128"/>
    </font>
    <font>
      <sz val="10"/>
      <color theme="7" tint="0.79998168889431442"/>
      <name val="游ゴシック"/>
      <family val="3"/>
      <charset val="128"/>
    </font>
    <font>
      <sz val="10"/>
      <color theme="7" tint="0.79998168889431442"/>
      <name val="游ゴシック"/>
      <family val="3"/>
      <charset val="128"/>
      <scheme val="minor"/>
    </font>
    <font>
      <b/>
      <sz val="10"/>
      <color rgb="FFFF0000"/>
      <name val="游ゴシック"/>
      <family val="3"/>
      <charset val="128"/>
      <scheme val="minor"/>
    </font>
    <font>
      <u/>
      <sz val="10"/>
      <name val="游ゴシック"/>
      <family val="3"/>
      <charset val="128"/>
    </font>
  </fonts>
  <fills count="1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bgColor indexed="64"/>
      </patternFill>
    </fill>
    <fill>
      <patternFill patternType="solid">
        <fgColor theme="9"/>
        <bgColor indexed="64"/>
      </patternFill>
    </fill>
    <fill>
      <patternFill patternType="solid">
        <fgColor theme="4"/>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7" tint="0.39997558519241921"/>
        <bgColor indexed="64"/>
      </patternFill>
    </fill>
  </fills>
  <borders count="24">
    <border>
      <left/>
      <right/>
      <top/>
      <bottom/>
      <diagonal/>
    </border>
    <border>
      <left/>
      <right style="hair">
        <color auto="1"/>
      </right>
      <top/>
      <bottom/>
      <diagonal/>
    </border>
    <border>
      <left style="hair">
        <color auto="1"/>
      </left>
      <right style="hair">
        <color auto="1"/>
      </right>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bottom style="hair">
        <color auto="1"/>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style="thin">
        <color theme="4"/>
      </top>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thin">
        <color theme="6"/>
      </left>
      <right/>
      <top/>
      <bottom/>
      <diagonal/>
    </border>
    <border>
      <left style="thin">
        <color theme="7"/>
      </left>
      <right/>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s>
  <cellStyleXfs count="4">
    <xf numFmtId="0" fontId="0" fillId="0" borderId="0">
      <alignment vertical="center"/>
    </xf>
    <xf numFmtId="0" fontId="7"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243">
    <xf numFmtId="0" fontId="0" fillId="0" borderId="0" xfId="0">
      <alignment vertical="center"/>
    </xf>
    <xf numFmtId="0" fontId="2" fillId="0" borderId="0" xfId="0" applyFont="1" applyAlignment="1">
      <alignment vertical="top"/>
    </xf>
    <xf numFmtId="20" fontId="2" fillId="3" borderId="0" xfId="0" applyNumberFormat="1" applyFont="1" applyFill="1" applyAlignment="1" applyProtection="1">
      <alignment vertical="top"/>
      <protection locked="0"/>
    </xf>
    <xf numFmtId="0" fontId="4" fillId="3" borderId="0" xfId="0" applyFont="1" applyFill="1" applyAlignment="1" applyProtection="1">
      <alignment vertical="top"/>
      <protection locked="0"/>
    </xf>
    <xf numFmtId="0" fontId="2" fillId="3" borderId="0" xfId="0" applyFont="1" applyFill="1" applyAlignment="1" applyProtection="1">
      <alignment vertical="top"/>
      <protection locked="0"/>
    </xf>
    <xf numFmtId="0" fontId="2" fillId="0" borderId="0" xfId="0" applyFont="1" applyAlignment="1">
      <alignment horizontal="right" vertical="top"/>
    </xf>
    <xf numFmtId="55" fontId="2" fillId="3" borderId="0" xfId="0" applyNumberFormat="1" applyFont="1" applyFill="1" applyAlignment="1" applyProtection="1">
      <alignment vertical="top"/>
      <protection locked="0"/>
    </xf>
    <xf numFmtId="0" fontId="2" fillId="0" borderId="0" xfId="1" applyNumberFormat="1" applyFont="1" applyFill="1" applyAlignment="1" applyProtection="1">
      <alignment vertical="top"/>
    </xf>
    <xf numFmtId="0" fontId="2" fillId="0" borderId="0" xfId="0" applyFont="1" applyAlignment="1">
      <alignment vertical="top" wrapText="1"/>
    </xf>
    <xf numFmtId="0" fontId="8" fillId="3" borderId="0" xfId="0" applyFont="1" applyFill="1" applyAlignment="1" applyProtection="1">
      <alignment vertical="top" wrapText="1"/>
      <protection locked="0"/>
    </xf>
    <xf numFmtId="0" fontId="8" fillId="0" borderId="0" xfId="0" applyFont="1" applyAlignment="1">
      <alignment vertical="top"/>
    </xf>
    <xf numFmtId="0" fontId="8" fillId="0" borderId="0" xfId="0" applyFont="1" applyAlignment="1">
      <alignment vertical="top" wrapText="1"/>
    </xf>
    <xf numFmtId="0" fontId="2" fillId="0" borderId="1" xfId="0" applyFont="1" applyBorder="1" applyAlignment="1">
      <alignment horizontal="center" vertical="top"/>
    </xf>
    <xf numFmtId="0" fontId="2" fillId="0" borderId="2" xfId="0" applyFont="1" applyBorder="1" applyAlignment="1">
      <alignment horizontal="center" vertical="top"/>
    </xf>
    <xf numFmtId="0" fontId="2" fillId="0" borderId="0" xfId="0" applyFont="1" applyAlignment="1">
      <alignment horizontal="center" vertical="top"/>
    </xf>
    <xf numFmtId="0" fontId="2" fillId="0" borderId="3" xfId="0" applyFont="1" applyBorder="1" applyAlignment="1">
      <alignment vertical="top"/>
    </xf>
    <xf numFmtId="0" fontId="2" fillId="0" borderId="4" xfId="0" quotePrefix="1" applyFont="1" applyBorder="1" applyAlignment="1">
      <alignment vertical="top" wrapText="1"/>
    </xf>
    <xf numFmtId="0" fontId="2" fillId="0" borderId="5" xfId="0" applyFont="1" applyBorder="1" applyAlignment="1">
      <alignment vertical="top"/>
    </xf>
    <xf numFmtId="0" fontId="2" fillId="0" borderId="5" xfId="0" applyFont="1" applyBorder="1" applyAlignment="1">
      <alignment vertical="top" wrapText="1"/>
    </xf>
    <xf numFmtId="0" fontId="8" fillId="0" borderId="5" xfId="0" applyFont="1" applyBorder="1" applyAlignment="1">
      <alignment vertical="top"/>
    </xf>
    <xf numFmtId="0" fontId="2" fillId="0" borderId="0" xfId="0" applyFont="1" applyAlignment="1">
      <alignment horizontal="left" vertical="top"/>
    </xf>
    <xf numFmtId="0" fontId="8" fillId="3" borderId="0" xfId="0" applyFont="1" applyFill="1" applyAlignment="1" applyProtection="1">
      <alignment vertical="top"/>
      <protection locked="0"/>
    </xf>
    <xf numFmtId="0" fontId="8" fillId="0" borderId="0" xfId="0" applyFont="1" applyAlignment="1">
      <alignment horizontal="left" vertical="top"/>
    </xf>
    <xf numFmtId="56" fontId="8" fillId="3" borderId="0" xfId="0" applyNumberFormat="1" applyFont="1" applyFill="1" applyAlignment="1" applyProtection="1">
      <alignment vertical="top"/>
      <protection locked="0"/>
    </xf>
    <xf numFmtId="176" fontId="8" fillId="3" borderId="0" xfId="0" applyNumberFormat="1" applyFont="1" applyFill="1" applyAlignment="1" applyProtection="1">
      <alignment vertical="top"/>
      <protection locked="0"/>
    </xf>
    <xf numFmtId="177" fontId="8" fillId="3" borderId="0" xfId="0" applyNumberFormat="1" applyFont="1" applyFill="1" applyAlignment="1" applyProtection="1">
      <alignment vertical="top"/>
      <protection locked="0"/>
    </xf>
    <xf numFmtId="38" fontId="8" fillId="3" borderId="0" xfId="2" applyFont="1" applyFill="1" applyBorder="1" applyAlignment="1" applyProtection="1">
      <alignment vertical="top"/>
      <protection locked="0"/>
    </xf>
    <xf numFmtId="0" fontId="13" fillId="0" borderId="0" xfId="0" applyFont="1" applyAlignment="1">
      <alignment vertical="top"/>
    </xf>
    <xf numFmtId="0" fontId="13" fillId="3" borderId="0" xfId="0" applyFont="1" applyFill="1" applyAlignment="1">
      <alignment vertical="top"/>
    </xf>
    <xf numFmtId="38" fontId="8" fillId="0" borderId="0" xfId="0" applyNumberFormat="1" applyFont="1" applyAlignment="1">
      <alignment vertical="top"/>
    </xf>
    <xf numFmtId="20" fontId="8" fillId="0" borderId="0" xfId="0" applyNumberFormat="1" applyFont="1" applyAlignment="1">
      <alignment vertical="top"/>
    </xf>
    <xf numFmtId="0" fontId="2" fillId="0" borderId="4" xfId="0" applyFont="1" applyBorder="1" applyAlignment="1">
      <alignment vertical="top"/>
    </xf>
    <xf numFmtId="0" fontId="8" fillId="0" borderId="14" xfId="0" applyFont="1" applyBorder="1" applyAlignment="1">
      <alignment vertical="top"/>
    </xf>
    <xf numFmtId="0" fontId="2" fillId="0" borderId="8" xfId="0" applyFont="1" applyBorder="1" applyAlignment="1">
      <alignment vertical="top"/>
    </xf>
    <xf numFmtId="0" fontId="2" fillId="0" borderId="13" xfId="0" applyFont="1" applyBorder="1" applyAlignment="1">
      <alignment vertical="top"/>
    </xf>
    <xf numFmtId="0" fontId="2" fillId="0" borderId="14" xfId="0" applyFont="1" applyBorder="1" applyAlignment="1">
      <alignment vertical="top"/>
    </xf>
    <xf numFmtId="0" fontId="2" fillId="0" borderId="16" xfId="0" applyFont="1" applyBorder="1" applyAlignment="1">
      <alignment vertical="top"/>
    </xf>
    <xf numFmtId="0" fontId="2" fillId="0" borderId="17" xfId="0" applyFont="1" applyBorder="1" applyAlignment="1">
      <alignment vertical="top"/>
    </xf>
    <xf numFmtId="0" fontId="2" fillId="0" borderId="4" xfId="0" applyFont="1" applyBorder="1" applyAlignment="1">
      <alignment vertical="top" wrapText="1"/>
    </xf>
    <xf numFmtId="0" fontId="20" fillId="0" borderId="0" xfId="3" applyFont="1">
      <alignment vertical="center"/>
    </xf>
    <xf numFmtId="178" fontId="20" fillId="0" borderId="0" xfId="3" applyNumberFormat="1" applyFont="1">
      <alignment vertical="center"/>
    </xf>
    <xf numFmtId="0" fontId="20" fillId="7" borderId="0" xfId="3" applyFont="1" applyFill="1">
      <alignment vertical="center"/>
    </xf>
    <xf numFmtId="178" fontId="20" fillId="7" borderId="0" xfId="3" applyNumberFormat="1" applyFont="1" applyFill="1">
      <alignment vertical="center"/>
    </xf>
    <xf numFmtId="178" fontId="20" fillId="0" borderId="0" xfId="3" quotePrefix="1" applyNumberFormat="1" applyFont="1" applyAlignment="1">
      <alignment horizontal="right" vertical="center"/>
    </xf>
    <xf numFmtId="0" fontId="27" fillId="0" borderId="0" xfId="0" applyFont="1" applyAlignment="1">
      <alignment vertical="top"/>
    </xf>
    <xf numFmtId="0" fontId="2" fillId="0" borderId="0" xfId="0" quotePrefix="1" applyFont="1" applyAlignment="1">
      <alignment vertical="top" wrapText="1"/>
    </xf>
    <xf numFmtId="0" fontId="13" fillId="0" borderId="0" xfId="3" applyFont="1">
      <alignment vertical="center"/>
    </xf>
    <xf numFmtId="0" fontId="2" fillId="0" borderId="18" xfId="0" applyFont="1" applyBorder="1" applyAlignment="1">
      <alignment horizontal="center" vertical="top"/>
    </xf>
    <xf numFmtId="0" fontId="8" fillId="0" borderId="8" xfId="0" applyFont="1" applyBorder="1" applyAlignment="1">
      <alignment vertical="top"/>
    </xf>
    <xf numFmtId="0" fontId="8" fillId="0" borderId="13" xfId="0" applyFont="1" applyBorder="1" applyAlignment="1">
      <alignment vertical="top"/>
    </xf>
    <xf numFmtId="0" fontId="2" fillId="0" borderId="0" xfId="0" applyFont="1" applyAlignment="1">
      <alignment horizontal="center"/>
    </xf>
    <xf numFmtId="0" fontId="2" fillId="0" borderId="0" xfId="3" applyFont="1">
      <alignment vertical="center"/>
    </xf>
    <xf numFmtId="0" fontId="29" fillId="0" borderId="0" xfId="3" applyFont="1">
      <alignment vertical="center"/>
    </xf>
    <xf numFmtId="178" fontId="2" fillId="0" borderId="0" xfId="3" applyNumberFormat="1" applyFont="1">
      <alignment vertical="center"/>
    </xf>
    <xf numFmtId="0" fontId="2" fillId="0" borderId="0" xfId="3" applyFont="1" applyAlignment="1">
      <alignment vertical="center" wrapText="1"/>
    </xf>
    <xf numFmtId="178" fontId="2" fillId="0" borderId="0" xfId="3" quotePrefix="1" applyNumberFormat="1" applyFont="1" applyAlignment="1">
      <alignment horizontal="right" vertical="center"/>
    </xf>
    <xf numFmtId="0" fontId="2" fillId="7" borderId="0" xfId="3" applyFont="1" applyFill="1">
      <alignment vertical="center"/>
    </xf>
    <xf numFmtId="178" fontId="2" fillId="7" borderId="0" xfId="3" applyNumberFormat="1" applyFont="1" applyFill="1" applyAlignment="1">
      <alignment horizontal="center" vertical="center"/>
    </xf>
    <xf numFmtId="178" fontId="2" fillId="7" borderId="0" xfId="3" applyNumberFormat="1" applyFont="1" applyFill="1">
      <alignment vertical="center"/>
    </xf>
    <xf numFmtId="0" fontId="8" fillId="0" borderId="0" xfId="3" applyFont="1">
      <alignment vertical="center"/>
    </xf>
    <xf numFmtId="178" fontId="2" fillId="8" borderId="0" xfId="3" applyNumberFormat="1" applyFont="1" applyFill="1">
      <alignment vertical="center"/>
    </xf>
    <xf numFmtId="178" fontId="2" fillId="0" borderId="0" xfId="3" applyNumberFormat="1" applyFont="1" applyAlignment="1">
      <alignment horizontal="center" vertical="center"/>
    </xf>
    <xf numFmtId="0" fontId="8" fillId="0" borderId="0" xfId="0" applyFont="1">
      <alignment vertical="center"/>
    </xf>
    <xf numFmtId="49" fontId="2" fillId="0" borderId="0" xfId="3" applyNumberFormat="1" applyFont="1" applyAlignment="1">
      <alignment horizontal="right" vertical="center"/>
    </xf>
    <xf numFmtId="178" fontId="20" fillId="0" borderId="0" xfId="3" applyNumberFormat="1" applyFont="1" applyAlignment="1">
      <alignment horizontal="right" vertical="center"/>
    </xf>
    <xf numFmtId="178" fontId="2" fillId="0" borderId="0" xfId="3" applyNumberFormat="1" applyFont="1" applyAlignment="1">
      <alignment horizontal="right" vertical="center"/>
    </xf>
    <xf numFmtId="0" fontId="32" fillId="0" borderId="0" xfId="3" applyFont="1">
      <alignment vertical="center"/>
    </xf>
    <xf numFmtId="0" fontId="32" fillId="7" borderId="0" xfId="3" applyFont="1" applyFill="1">
      <alignment vertical="center"/>
    </xf>
    <xf numFmtId="0" fontId="32" fillId="8" borderId="0" xfId="3" applyFont="1" applyFill="1">
      <alignment vertical="center"/>
    </xf>
    <xf numFmtId="0" fontId="2" fillId="8" borderId="0" xfId="3" applyFont="1" applyFill="1">
      <alignment vertical="center"/>
    </xf>
    <xf numFmtId="178" fontId="2" fillId="8" borderId="0" xfId="3" applyNumberFormat="1" applyFont="1" applyFill="1" applyAlignment="1">
      <alignment horizontal="center" vertical="center"/>
    </xf>
    <xf numFmtId="0" fontId="2" fillId="8" borderId="0" xfId="3" applyFont="1" applyFill="1" applyAlignment="1">
      <alignment vertical="center" wrapText="1"/>
    </xf>
    <xf numFmtId="0" fontId="2" fillId="0" borderId="0" xfId="0" applyFont="1" applyAlignment="1">
      <alignment horizontal="left" vertical="top" wrapText="1"/>
    </xf>
    <xf numFmtId="0" fontId="4" fillId="3" borderId="0" xfId="0" applyFont="1" applyFill="1" applyAlignment="1" applyProtection="1">
      <alignment vertical="top" wrapText="1"/>
      <protection locked="0"/>
    </xf>
    <xf numFmtId="0" fontId="8" fillId="0" borderId="2" xfId="0" applyFont="1" applyBorder="1" applyAlignment="1">
      <alignment horizontal="center" vertical="top"/>
    </xf>
    <xf numFmtId="0" fontId="2" fillId="0" borderId="4" xfId="0" applyFont="1"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2" fillId="0" borderId="6" xfId="0" applyFont="1" applyBorder="1" applyAlignment="1">
      <alignment horizontal="center" vertical="top"/>
    </xf>
    <xf numFmtId="0" fontId="2" fillId="0" borderId="13" xfId="0" applyFont="1" applyBorder="1" applyAlignment="1">
      <alignment horizontal="center" vertical="top"/>
    </xf>
    <xf numFmtId="0" fontId="8" fillId="0" borderId="3" xfId="0" applyFont="1" applyBorder="1" applyAlignment="1">
      <alignment vertical="top"/>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xf>
    <xf numFmtId="0" fontId="2" fillId="0" borderId="13" xfId="0" applyFont="1" applyBorder="1" applyAlignment="1">
      <alignment horizontal="center"/>
    </xf>
    <xf numFmtId="176" fontId="2" fillId="0" borderId="0" xfId="0" applyNumberFormat="1" applyFont="1" applyAlignment="1">
      <alignment vertical="top"/>
    </xf>
    <xf numFmtId="179" fontId="2" fillId="0" borderId="0" xfId="0" applyNumberFormat="1" applyFont="1" applyAlignment="1">
      <alignment horizontal="right" vertical="top"/>
    </xf>
    <xf numFmtId="179" fontId="8" fillId="0" borderId="0" xfId="0" applyNumberFormat="1" applyFont="1" applyAlignment="1">
      <alignment vertical="top"/>
    </xf>
    <xf numFmtId="179" fontId="2" fillId="0" borderId="0" xfId="0" applyNumberFormat="1" applyFont="1" applyAlignment="1">
      <alignment vertical="top"/>
    </xf>
    <xf numFmtId="179" fontId="2" fillId="0" borderId="0" xfId="0" applyNumberFormat="1" applyFont="1" applyAlignment="1">
      <alignment horizontal="center" vertical="top"/>
    </xf>
    <xf numFmtId="179" fontId="2" fillId="8" borderId="0" xfId="0" applyNumberFormat="1" applyFont="1" applyFill="1" applyAlignment="1">
      <alignment vertical="top"/>
    </xf>
    <xf numFmtId="179" fontId="8" fillId="8" borderId="0" xfId="0" applyNumberFormat="1" applyFont="1" applyFill="1" applyAlignment="1">
      <alignment vertical="top"/>
    </xf>
    <xf numFmtId="179" fontId="2" fillId="8" borderId="0" xfId="0" applyNumberFormat="1" applyFont="1" applyFill="1" applyAlignment="1">
      <alignment vertical="top" wrapText="1"/>
    </xf>
    <xf numFmtId="0" fontId="15" fillId="0" borderId="0" xfId="3" applyFont="1">
      <alignment vertical="center"/>
    </xf>
    <xf numFmtId="179" fontId="8" fillId="0" borderId="0" xfId="0" applyNumberFormat="1" applyFont="1" applyAlignment="1">
      <alignment horizontal="center" vertical="top"/>
    </xf>
    <xf numFmtId="0" fontId="30" fillId="3" borderId="0" xfId="0" applyFont="1" applyFill="1" applyAlignment="1" applyProtection="1">
      <alignment vertical="top"/>
      <protection locked="0"/>
    </xf>
    <xf numFmtId="0" fontId="2" fillId="2" borderId="0" xfId="0" applyFont="1" applyFill="1" applyAlignment="1">
      <alignment vertical="top"/>
    </xf>
    <xf numFmtId="0" fontId="2" fillId="2" borderId="0" xfId="0" applyFont="1" applyFill="1" applyAlignment="1">
      <alignment horizontal="left" vertical="top"/>
    </xf>
    <xf numFmtId="0" fontId="2" fillId="2" borderId="0" xfId="0" applyFont="1" applyFill="1" applyAlignment="1">
      <alignment horizontal="center" vertical="top"/>
    </xf>
    <xf numFmtId="0" fontId="2" fillId="2" borderId="0" xfId="0" applyFont="1" applyFill="1" applyAlignment="1">
      <alignment horizontal="right" vertical="top"/>
    </xf>
    <xf numFmtId="0" fontId="4" fillId="3" borderId="0" xfId="0" applyFont="1" applyFill="1" applyAlignment="1">
      <alignment vertical="top"/>
    </xf>
    <xf numFmtId="0" fontId="5" fillId="4" borderId="21" xfId="0" applyFont="1" applyFill="1" applyBorder="1" applyAlignment="1">
      <alignment horizontal="centerContinuous" vertical="top"/>
    </xf>
    <xf numFmtId="0" fontId="6" fillId="4" borderId="22" xfId="0" applyFont="1" applyFill="1" applyBorder="1" applyAlignment="1">
      <alignment horizontal="centerContinuous" vertical="top"/>
    </xf>
    <xf numFmtId="0" fontId="6" fillId="4" borderId="23" xfId="0" applyFont="1" applyFill="1" applyBorder="1" applyAlignment="1">
      <alignment horizontal="centerContinuous" vertical="top"/>
    </xf>
    <xf numFmtId="0" fontId="6" fillId="0" borderId="0" xfId="0" applyFont="1" applyAlignment="1">
      <alignment vertical="top"/>
    </xf>
    <xf numFmtId="0" fontId="9" fillId="5" borderId="0" xfId="0" applyFont="1" applyFill="1" applyAlignment="1">
      <alignment vertical="top"/>
    </xf>
    <xf numFmtId="0" fontId="6" fillId="5" borderId="0" xfId="0" applyFont="1" applyFill="1" applyAlignment="1">
      <alignment vertical="top"/>
    </xf>
    <xf numFmtId="0" fontId="9" fillId="6" borderId="0" xfId="0" applyFont="1" applyFill="1" applyAlignment="1">
      <alignment vertical="top"/>
    </xf>
    <xf numFmtId="0" fontId="6" fillId="6" borderId="0" xfId="0" applyFont="1" applyFill="1" applyAlignment="1">
      <alignment vertical="top"/>
    </xf>
    <xf numFmtId="0" fontId="8" fillId="2" borderId="0" xfId="0" applyFont="1" applyFill="1" applyAlignment="1">
      <alignment vertical="top"/>
    </xf>
    <xf numFmtId="0" fontId="8" fillId="2" borderId="0" xfId="0" applyFont="1" applyFill="1" applyAlignment="1">
      <alignment horizontal="left" vertical="top"/>
    </xf>
    <xf numFmtId="0" fontId="8" fillId="0" borderId="0" xfId="0" applyFont="1" applyAlignment="1">
      <alignment horizontal="right" vertical="top"/>
    </xf>
    <xf numFmtId="0" fontId="4" fillId="0" borderId="0" xfId="0" applyFont="1" applyAlignment="1">
      <alignment vertical="top"/>
    </xf>
    <xf numFmtId="0" fontId="14" fillId="6" borderId="0" xfId="0" applyFont="1" applyFill="1" applyAlignment="1">
      <alignment vertical="top"/>
    </xf>
    <xf numFmtId="0" fontId="12" fillId="0" borderId="0" xfId="0" applyFont="1" applyAlignment="1">
      <alignment vertical="top"/>
    </xf>
    <xf numFmtId="0" fontId="12" fillId="2" borderId="0" xfId="0" applyFont="1" applyFill="1" applyAlignment="1">
      <alignment vertical="top"/>
    </xf>
    <xf numFmtId="0" fontId="8" fillId="0" borderId="0" xfId="0" applyFont="1" applyAlignment="1">
      <alignment horizontal="right" vertical="top" wrapText="1"/>
    </xf>
    <xf numFmtId="0" fontId="6" fillId="2" borderId="0" xfId="0" applyFont="1" applyFill="1" applyAlignment="1">
      <alignment vertical="top" wrapText="1"/>
    </xf>
    <xf numFmtId="0" fontId="8" fillId="0" borderId="20" xfId="0" applyFont="1" applyBorder="1" applyAlignment="1">
      <alignment vertical="top"/>
    </xf>
    <xf numFmtId="0" fontId="8" fillId="0" borderId="19" xfId="0" applyFont="1" applyBorder="1" applyAlignment="1">
      <alignment horizontal="right" vertical="top"/>
    </xf>
    <xf numFmtId="0" fontId="35" fillId="2" borderId="0" xfId="0" applyFont="1" applyFill="1" applyAlignment="1">
      <alignment vertical="top"/>
    </xf>
    <xf numFmtId="0" fontId="8" fillId="0" borderId="19" xfId="0" applyFont="1" applyBorder="1" applyAlignment="1">
      <alignment vertical="top"/>
    </xf>
    <xf numFmtId="0" fontId="35" fillId="2" borderId="0" xfId="0" applyFont="1" applyFill="1" applyAlignment="1">
      <alignment horizontal="left" vertical="top"/>
    </xf>
    <xf numFmtId="0" fontId="2" fillId="6" borderId="0" xfId="0" applyFont="1" applyFill="1" applyAlignment="1">
      <alignment vertical="top"/>
    </xf>
    <xf numFmtId="0" fontId="36" fillId="2" borderId="0" xfId="0" applyFont="1" applyFill="1" applyAlignment="1">
      <alignment horizontal="left" vertical="top"/>
    </xf>
    <xf numFmtId="14" fontId="2" fillId="0" borderId="0" xfId="0" applyNumberFormat="1" applyFont="1" applyAlignment="1">
      <alignment vertical="top"/>
    </xf>
    <xf numFmtId="14" fontId="2" fillId="0" borderId="0" xfId="0" applyNumberFormat="1" applyFont="1" applyAlignment="1">
      <alignment horizontal="center" vertical="top"/>
    </xf>
    <xf numFmtId="0" fontId="36" fillId="2" borderId="0" xfId="0" applyFont="1" applyFill="1" applyAlignment="1">
      <alignment vertical="top"/>
    </xf>
    <xf numFmtId="0" fontId="16" fillId="0" borderId="0" xfId="0" applyFont="1" applyAlignment="1">
      <alignment vertical="top"/>
    </xf>
    <xf numFmtId="38" fontId="16" fillId="0" borderId="0" xfId="0" applyNumberFormat="1" applyFont="1" applyAlignment="1">
      <alignment vertical="top"/>
    </xf>
    <xf numFmtId="0" fontId="18" fillId="6" borderId="9" xfId="0" applyFont="1" applyFill="1" applyBorder="1" applyAlignment="1">
      <alignment vertical="top"/>
    </xf>
    <xf numFmtId="0" fontId="18" fillId="6" borderId="10" xfId="0" applyFont="1" applyFill="1" applyBorder="1" applyAlignment="1">
      <alignment horizontal="right" vertical="top"/>
    </xf>
    <xf numFmtId="0" fontId="18" fillId="6" borderId="10" xfId="0" applyFont="1" applyFill="1" applyBorder="1" applyAlignment="1">
      <alignment vertical="top"/>
    </xf>
    <xf numFmtId="0" fontId="16" fillId="6" borderId="10" xfId="0" applyFont="1" applyFill="1" applyBorder="1" applyAlignment="1">
      <alignment vertical="top"/>
    </xf>
    <xf numFmtId="0" fontId="16" fillId="6" borderId="11" xfId="0" applyFont="1" applyFill="1" applyBorder="1" applyAlignment="1">
      <alignment vertical="top"/>
    </xf>
    <xf numFmtId="0" fontId="12" fillId="0" borderId="0" xfId="0" applyFont="1" applyAlignment="1">
      <alignment horizontal="center" vertical="top"/>
    </xf>
    <xf numFmtId="0" fontId="6" fillId="2" borderId="0" xfId="0" applyFont="1" applyFill="1" applyAlignment="1">
      <alignment horizontal="center" vertical="top"/>
    </xf>
    <xf numFmtId="0" fontId="6" fillId="0" borderId="0" xfId="0" applyFont="1" applyAlignment="1">
      <alignment horizontal="center" vertical="top"/>
    </xf>
    <xf numFmtId="0" fontId="19" fillId="6" borderId="9" xfId="0" applyFont="1" applyFill="1" applyBorder="1" applyAlignment="1">
      <alignment vertical="top"/>
    </xf>
    <xf numFmtId="0" fontId="20" fillId="6" borderId="10" xfId="0" applyFont="1" applyFill="1" applyBorder="1" applyAlignment="1">
      <alignment vertical="top"/>
    </xf>
    <xf numFmtId="0" fontId="20" fillId="6" borderId="11" xfId="0" applyFont="1" applyFill="1" applyBorder="1" applyAlignment="1">
      <alignment vertical="top"/>
    </xf>
    <xf numFmtId="0" fontId="20" fillId="0" borderId="0" xfId="0" applyFont="1" applyAlignment="1">
      <alignment vertical="top"/>
    </xf>
    <xf numFmtId="0" fontId="21" fillId="0" borderId="0" xfId="0" applyFont="1" applyAlignment="1">
      <alignment horizontal="center" vertical="top"/>
    </xf>
    <xf numFmtId="0" fontId="20" fillId="2" borderId="0" xfId="0" applyFont="1" applyFill="1" applyAlignment="1">
      <alignment vertical="top"/>
    </xf>
    <xf numFmtId="0" fontId="20" fillId="2" borderId="0" xfId="0" applyFont="1" applyFill="1" applyAlignment="1">
      <alignment horizontal="right" vertical="top"/>
    </xf>
    <xf numFmtId="0" fontId="19" fillId="0" borderId="0" xfId="0" applyFont="1" applyAlignment="1">
      <alignment horizontal="center" vertical="top"/>
    </xf>
    <xf numFmtId="0" fontId="17" fillId="0" borderId="0" xfId="0" applyFont="1" applyAlignment="1">
      <alignment vertical="top"/>
    </xf>
    <xf numFmtId="0" fontId="19" fillId="6" borderId="10" xfId="0" applyFont="1" applyFill="1" applyBorder="1" applyAlignment="1">
      <alignment horizontal="right" vertical="top"/>
    </xf>
    <xf numFmtId="0" fontId="21" fillId="0" borderId="0" xfId="0" applyFont="1" applyAlignment="1">
      <alignment vertical="top"/>
    </xf>
    <xf numFmtId="0" fontId="8" fillId="2" borderId="0" xfId="0" applyFont="1" applyFill="1" applyAlignment="1">
      <alignment horizontal="right" vertical="top"/>
    </xf>
    <xf numFmtId="0" fontId="19" fillId="6" borderId="10" xfId="0" applyFont="1" applyFill="1" applyBorder="1" applyAlignment="1">
      <alignment vertical="top"/>
    </xf>
    <xf numFmtId="0" fontId="2" fillId="6" borderId="10" xfId="0" applyFont="1" applyFill="1" applyBorder="1" applyAlignment="1">
      <alignment vertical="top"/>
    </xf>
    <xf numFmtId="0" fontId="8" fillId="6" borderId="10" xfId="0" applyFont="1" applyFill="1" applyBorder="1" applyAlignment="1">
      <alignment vertical="top"/>
    </xf>
    <xf numFmtId="0" fontId="2" fillId="6" borderId="11" xfId="0" applyFont="1" applyFill="1" applyBorder="1" applyAlignment="1">
      <alignment vertical="top"/>
    </xf>
    <xf numFmtId="38" fontId="8" fillId="0" borderId="0" xfId="2" applyFont="1" applyFill="1" applyBorder="1" applyAlignment="1" applyProtection="1">
      <alignment vertical="top"/>
    </xf>
    <xf numFmtId="0" fontId="24" fillId="0" borderId="0" xfId="0" applyFont="1" applyAlignment="1">
      <alignment horizontal="center" vertical="top"/>
    </xf>
    <xf numFmtId="0" fontId="23" fillId="0" borderId="0" xfId="0" applyFont="1" applyAlignment="1">
      <alignment vertical="top"/>
    </xf>
    <xf numFmtId="0" fontId="19" fillId="6" borderId="9" xfId="0" applyFont="1" applyFill="1" applyBorder="1" applyAlignment="1">
      <alignment horizontal="right" vertical="top" wrapText="1"/>
    </xf>
    <xf numFmtId="0" fontId="18" fillId="6" borderId="9" xfId="0" applyFont="1" applyFill="1" applyBorder="1" applyAlignment="1">
      <alignment horizontal="left" vertical="top"/>
    </xf>
    <xf numFmtId="0" fontId="18" fillId="6" borderId="10" xfId="0" applyFont="1" applyFill="1" applyBorder="1" applyAlignment="1">
      <alignment horizontal="left" vertical="top"/>
    </xf>
    <xf numFmtId="0" fontId="8" fillId="6" borderId="10" xfId="0" applyFont="1" applyFill="1" applyBorder="1" applyAlignment="1">
      <alignment horizontal="left" vertical="top"/>
    </xf>
    <xf numFmtId="0" fontId="8" fillId="6" borderId="11" xfId="0" applyFont="1" applyFill="1" applyBorder="1" applyAlignment="1">
      <alignment horizontal="left" vertical="top"/>
    </xf>
    <xf numFmtId="14" fontId="2" fillId="0" borderId="0" xfId="0" applyNumberFormat="1" applyFont="1" applyAlignment="1">
      <alignment horizontal="left" vertical="top"/>
    </xf>
    <xf numFmtId="0" fontId="9" fillId="0" borderId="0" xfId="0" applyFont="1" applyAlignment="1">
      <alignment horizontal="center" vertical="top"/>
    </xf>
    <xf numFmtId="0" fontId="22" fillId="0" borderId="0" xfId="0" applyFont="1" applyAlignment="1">
      <alignment horizontal="left" vertical="top"/>
    </xf>
    <xf numFmtId="0" fontId="0" fillId="0" borderId="0" xfId="0" applyAlignment="1">
      <alignment horizontal="left" vertical="top"/>
    </xf>
    <xf numFmtId="0" fontId="25" fillId="0" borderId="0" xfId="0" applyFont="1" applyAlignment="1">
      <alignment horizontal="center" vertical="top"/>
    </xf>
    <xf numFmtId="178" fontId="2" fillId="2" borderId="0" xfId="3" quotePrefix="1" applyNumberFormat="1" applyFont="1" applyFill="1">
      <alignment vertical="center"/>
    </xf>
    <xf numFmtId="0" fontId="2" fillId="2" borderId="0" xfId="3" quotePrefix="1" applyFont="1" applyFill="1">
      <alignment vertical="center"/>
    </xf>
    <xf numFmtId="0" fontId="32" fillId="9" borderId="0" xfId="3" applyFont="1" applyFill="1">
      <alignment vertical="center"/>
    </xf>
    <xf numFmtId="0" fontId="2" fillId="9" borderId="0" xfId="0" applyFont="1" applyFill="1" applyAlignment="1">
      <alignment horizontal="left" vertical="top"/>
    </xf>
    <xf numFmtId="0" fontId="8" fillId="9" borderId="0" xfId="0" applyFont="1" applyFill="1" applyAlignment="1">
      <alignment vertical="top"/>
    </xf>
    <xf numFmtId="0" fontId="2" fillId="9" borderId="3" xfId="0" quotePrefix="1" applyFont="1" applyFill="1" applyBorder="1" applyAlignment="1">
      <alignment vertical="top" wrapText="1"/>
    </xf>
    <xf numFmtId="0" fontId="8" fillId="9" borderId="0" xfId="0" applyFont="1" applyFill="1" applyAlignment="1">
      <alignment horizontal="left" vertical="top"/>
    </xf>
    <xf numFmtId="0" fontId="8" fillId="9" borderId="3" xfId="0" applyFont="1" applyFill="1" applyBorder="1" applyAlignment="1">
      <alignment vertical="top"/>
    </xf>
    <xf numFmtId="0" fontId="2" fillId="9" borderId="7" xfId="0" applyFont="1" applyFill="1" applyBorder="1" applyAlignment="1">
      <alignment vertical="top"/>
    </xf>
    <xf numFmtId="0" fontId="2" fillId="9" borderId="4" xfId="0" applyFont="1" applyFill="1" applyBorder="1" applyAlignment="1">
      <alignment vertical="top"/>
    </xf>
    <xf numFmtId="0" fontId="32" fillId="10" borderId="0" xfId="3" applyFont="1" applyFill="1">
      <alignment vertical="center"/>
    </xf>
    <xf numFmtId="0" fontId="2" fillId="10" borderId="0" xfId="0" applyFont="1" applyFill="1" applyAlignment="1">
      <alignment horizontal="left" vertical="top"/>
    </xf>
    <xf numFmtId="0" fontId="2" fillId="10" borderId="5" xfId="0" applyFont="1" applyFill="1" applyBorder="1" applyAlignment="1">
      <alignment vertical="top" wrapText="1"/>
    </xf>
    <xf numFmtId="0" fontId="2" fillId="11" borderId="0" xfId="0" applyFont="1" applyFill="1" applyAlignment="1">
      <alignment horizontal="left" vertical="top"/>
    </xf>
    <xf numFmtId="0" fontId="2" fillId="11" borderId="3" xfId="0" applyFont="1" applyFill="1" applyBorder="1" applyAlignment="1">
      <alignment vertical="top"/>
    </xf>
    <xf numFmtId="0" fontId="8" fillId="11" borderId="0" xfId="0" applyFont="1" applyFill="1" applyAlignment="1">
      <alignment horizontal="left" vertical="top"/>
    </xf>
    <xf numFmtId="0" fontId="2" fillId="12" borderId="5" xfId="0" applyFont="1" applyFill="1" applyBorder="1" applyAlignment="1">
      <alignment vertical="top" wrapText="1"/>
    </xf>
    <xf numFmtId="0" fontId="2" fillId="12" borderId="3" xfId="0" applyFont="1" applyFill="1" applyBorder="1" applyAlignment="1">
      <alignment vertical="top"/>
    </xf>
    <xf numFmtId="0" fontId="2" fillId="12" borderId="14" xfId="0" applyFont="1" applyFill="1" applyBorder="1" applyAlignment="1">
      <alignment vertical="top"/>
    </xf>
    <xf numFmtId="0" fontId="32" fillId="11" borderId="0" xfId="3" applyFont="1" applyFill="1">
      <alignment vertical="center"/>
    </xf>
    <xf numFmtId="0" fontId="2" fillId="11" borderId="5" xfId="0" applyFont="1" applyFill="1" applyBorder="1" applyAlignment="1">
      <alignment vertical="top"/>
    </xf>
    <xf numFmtId="0" fontId="2" fillId="11" borderId="5" xfId="0" applyFont="1" applyFill="1" applyBorder="1" applyAlignment="1">
      <alignment vertical="top" wrapText="1"/>
    </xf>
    <xf numFmtId="0" fontId="8" fillId="11" borderId="8" xfId="0" applyFont="1" applyFill="1" applyBorder="1" applyAlignment="1">
      <alignment vertical="top"/>
    </xf>
    <xf numFmtId="0" fontId="8" fillId="11" borderId="5" xfId="0" applyFont="1" applyFill="1" applyBorder="1" applyAlignment="1">
      <alignment vertical="top"/>
    </xf>
    <xf numFmtId="0" fontId="8" fillId="11" borderId="2" xfId="0" applyFont="1" applyFill="1" applyBorder="1" applyAlignment="1">
      <alignment vertical="top"/>
    </xf>
    <xf numFmtId="0" fontId="2" fillId="11" borderId="4" xfId="0" applyFont="1" applyFill="1" applyBorder="1" applyAlignment="1">
      <alignment vertical="top"/>
    </xf>
    <xf numFmtId="0" fontId="2" fillId="11" borderId="15" xfId="0" applyFont="1" applyFill="1" applyBorder="1" applyAlignment="1">
      <alignment vertical="top"/>
    </xf>
    <xf numFmtId="0" fontId="2" fillId="11" borderId="0" xfId="0" applyFont="1" applyFill="1" applyAlignment="1">
      <alignment vertical="top"/>
    </xf>
    <xf numFmtId="0" fontId="8" fillId="11" borderId="0" xfId="0" applyFont="1" applyFill="1" applyAlignment="1">
      <alignment vertical="top"/>
    </xf>
    <xf numFmtId="0" fontId="2" fillId="10" borderId="3" xfId="0" applyFont="1" applyFill="1" applyBorder="1" applyAlignment="1">
      <alignment vertical="top"/>
    </xf>
    <xf numFmtId="0" fontId="8" fillId="10" borderId="13" xfId="0" applyFont="1" applyFill="1" applyBorder="1" applyAlignment="1">
      <alignment vertical="top"/>
    </xf>
    <xf numFmtId="0" fontId="2" fillId="10" borderId="13" xfId="0" applyFont="1" applyFill="1" applyBorder="1" applyAlignment="1">
      <alignment vertical="top"/>
    </xf>
    <xf numFmtId="0" fontId="2" fillId="10" borderId="14" xfId="0" applyFont="1" applyFill="1" applyBorder="1" applyAlignment="1">
      <alignment vertical="top"/>
    </xf>
    <xf numFmtId="0" fontId="8" fillId="2" borderId="20" xfId="0" applyFont="1" applyFill="1" applyBorder="1" applyAlignment="1">
      <alignment vertical="top"/>
    </xf>
    <xf numFmtId="178" fontId="2" fillId="0" borderId="0" xfId="0" applyNumberFormat="1" applyFont="1" applyAlignment="1">
      <alignment vertical="top"/>
    </xf>
    <xf numFmtId="178" fontId="8" fillId="0" borderId="0" xfId="0" applyNumberFormat="1" applyFont="1" applyAlignment="1">
      <alignment vertical="top"/>
    </xf>
    <xf numFmtId="179" fontId="33" fillId="8" borderId="0" xfId="0" applyNumberFormat="1" applyFont="1" applyFill="1" applyAlignment="1">
      <alignment horizontal="right" vertical="top"/>
    </xf>
    <xf numFmtId="179" fontId="28" fillId="8" borderId="0" xfId="0" applyNumberFormat="1" applyFont="1" applyFill="1" applyAlignment="1">
      <alignment vertical="top"/>
    </xf>
    <xf numFmtId="0" fontId="16" fillId="0" borderId="0" xfId="0" applyFont="1" applyAlignment="1">
      <alignment vertical="top" wrapTex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horizontal="left" vertical="top"/>
    </xf>
    <xf numFmtId="179" fontId="17" fillId="0" borderId="0" xfId="0" applyNumberFormat="1" applyFont="1" applyAlignment="1">
      <alignment horizontal="right" vertical="top"/>
    </xf>
    <xf numFmtId="179" fontId="17" fillId="0" borderId="0" xfId="0" applyNumberFormat="1" applyFont="1" applyAlignment="1">
      <alignment vertical="top"/>
    </xf>
    <xf numFmtId="176" fontId="18" fillId="0" borderId="0" xfId="0" applyNumberFormat="1" applyFont="1" applyAlignment="1">
      <alignment vertical="top"/>
    </xf>
    <xf numFmtId="0" fontId="32" fillId="11" borderId="0" xfId="3" applyFont="1" applyFill="1" applyAlignment="1">
      <alignment vertical="center" wrapText="1"/>
    </xf>
    <xf numFmtId="0" fontId="32" fillId="0" borderId="0" xfId="3" applyFont="1" applyAlignment="1">
      <alignment vertical="center" wrapText="1"/>
    </xf>
    <xf numFmtId="0" fontId="2" fillId="8" borderId="0" xfId="3" applyFont="1" applyFill="1" applyAlignment="1">
      <alignment horizontal="center" vertical="center"/>
    </xf>
    <xf numFmtId="0" fontId="20" fillId="7" borderId="0" xfId="3" applyFont="1" applyFill="1" applyAlignment="1">
      <alignment horizontal="center" vertical="center"/>
    </xf>
    <xf numFmtId="0" fontId="2" fillId="12" borderId="0" xfId="0" applyFont="1" applyFill="1" applyAlignment="1">
      <alignment vertical="top"/>
    </xf>
    <xf numFmtId="0" fontId="2" fillId="13" borderId="0" xfId="0" applyFont="1" applyFill="1" applyAlignment="1">
      <alignment horizontal="left" vertical="top"/>
    </xf>
    <xf numFmtId="0" fontId="2" fillId="13" borderId="14" xfId="0" applyFont="1" applyFill="1" applyBorder="1" applyAlignment="1">
      <alignment vertical="top"/>
    </xf>
    <xf numFmtId="0" fontId="2" fillId="13" borderId="14" xfId="0" applyFont="1" applyFill="1" applyBorder="1" applyAlignment="1">
      <alignment horizontal="right" vertical="top"/>
    </xf>
    <xf numFmtId="0" fontId="32" fillId="13" borderId="0" xfId="3" applyFont="1" applyFill="1">
      <alignment vertical="center"/>
    </xf>
    <xf numFmtId="0" fontId="15" fillId="13" borderId="0" xfId="3" applyFont="1" applyFill="1">
      <alignment vertical="center"/>
    </xf>
    <xf numFmtId="0" fontId="2" fillId="3" borderId="0" xfId="0" applyFont="1" applyFill="1" applyAlignment="1" applyProtection="1">
      <alignment vertical="top"/>
      <protection locked="0"/>
    </xf>
    <xf numFmtId="0" fontId="2" fillId="2" borderId="0" xfId="0" applyFont="1" applyFill="1" applyAlignment="1">
      <alignment vertical="top" wrapText="1"/>
    </xf>
    <xf numFmtId="0" fontId="2" fillId="3" borderId="0" xfId="0" applyFont="1" applyFill="1" applyAlignment="1" applyProtection="1">
      <alignment vertical="top" wrapText="1"/>
      <protection locked="0"/>
    </xf>
    <xf numFmtId="0" fontId="2" fillId="0" borderId="0" xfId="0" applyFont="1" applyAlignment="1">
      <alignment vertical="top" wrapText="1"/>
    </xf>
    <xf numFmtId="0" fontId="8" fillId="2" borderId="0" xfId="0" applyFont="1" applyFill="1" applyAlignment="1">
      <alignment vertical="top" wrapText="1"/>
    </xf>
    <xf numFmtId="0" fontId="8" fillId="3" borderId="0" xfId="0" applyFont="1" applyFill="1" applyAlignment="1" applyProtection="1">
      <alignment vertical="top" wrapText="1"/>
      <protection locked="0"/>
    </xf>
    <xf numFmtId="0" fontId="8" fillId="0" borderId="0" xfId="0" applyFont="1" applyAlignment="1">
      <alignment vertical="top"/>
    </xf>
    <xf numFmtId="0" fontId="10" fillId="0" borderId="0" xfId="0" applyFont="1" applyAlignment="1">
      <alignment vertical="top" wrapText="1"/>
    </xf>
    <xf numFmtId="0" fontId="11" fillId="0" borderId="0" xfId="0" applyFont="1" applyAlignment="1">
      <alignment vertical="top" wrapText="1"/>
    </xf>
    <xf numFmtId="31" fontId="2" fillId="3" borderId="0" xfId="0" applyNumberFormat="1" applyFont="1" applyFill="1" applyAlignment="1" applyProtection="1">
      <alignment vertical="top"/>
      <protection locked="0"/>
    </xf>
    <xf numFmtId="0" fontId="27" fillId="0" borderId="0" xfId="0" applyFont="1" applyAlignment="1">
      <alignment vertical="top"/>
    </xf>
    <xf numFmtId="0" fontId="15" fillId="3" borderId="0" xfId="0" applyFont="1" applyFill="1" applyAlignment="1" applyProtection="1">
      <alignment vertical="top" wrapText="1"/>
      <protection locked="0"/>
    </xf>
    <xf numFmtId="0" fontId="12" fillId="2" borderId="0" xfId="0" applyFont="1" applyFill="1" applyAlignment="1">
      <alignment vertical="top"/>
    </xf>
    <xf numFmtId="0" fontId="8" fillId="0" borderId="0" xfId="0" applyFont="1" applyAlignment="1">
      <alignment horizontal="right" vertical="top"/>
    </xf>
    <xf numFmtId="0" fontId="8" fillId="3" borderId="0" xfId="0" applyFont="1" applyFill="1" applyAlignment="1" applyProtection="1">
      <alignment vertical="top"/>
      <protection locked="0"/>
    </xf>
    <xf numFmtId="0" fontId="12" fillId="2" borderId="12" xfId="0" applyFont="1" applyFill="1" applyBorder="1" applyAlignment="1">
      <alignment vertical="top" wrapText="1"/>
    </xf>
    <xf numFmtId="0" fontId="8" fillId="0" borderId="0" xfId="0" applyFont="1" applyAlignment="1">
      <alignment vertical="top" wrapText="1"/>
    </xf>
    <xf numFmtId="0" fontId="38" fillId="3" borderId="0" xfId="0" applyFont="1" applyFill="1" applyAlignment="1" applyProtection="1">
      <alignment vertical="top" wrapText="1"/>
      <protection locked="0"/>
    </xf>
    <xf numFmtId="0" fontId="6" fillId="2" borderId="12" xfId="0" applyFont="1" applyFill="1" applyBorder="1" applyAlignment="1">
      <alignment vertical="top" wrapText="1"/>
    </xf>
    <xf numFmtId="0" fontId="20" fillId="3" borderId="0" xfId="0" applyFont="1" applyFill="1" applyAlignment="1" applyProtection="1">
      <alignment vertical="top"/>
      <protection locked="0"/>
    </xf>
    <xf numFmtId="0" fontId="6" fillId="2" borderId="12" xfId="0" applyFont="1" applyFill="1" applyBorder="1" applyAlignment="1">
      <alignment vertical="top"/>
    </xf>
  </cellXfs>
  <cellStyles count="4">
    <cellStyle name="ハイパーリンク" xfId="1" builtinId="8"/>
    <cellStyle name="桁区切り 2" xfId="2" xr:uid="{6325B38B-3CF6-4813-81BD-9C10789C5D18}"/>
    <cellStyle name="標準" xfId="0" builtinId="0"/>
    <cellStyle name="標準 2" xfId="3" xr:uid="{88311CA9-6C72-4528-B6E1-ED3BE7D9C2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fmlaLink="$A$134"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fmlaLink="$A$135" lockText="1"/>
</file>

<file path=xl/ctrlProps/ctrlProp21.xml><?xml version="1.0" encoding="utf-8"?>
<formControlPr xmlns="http://schemas.microsoft.com/office/spreadsheetml/2009/9/main" objectType="CheckBox" fmlaLink="$A$136" lockText="1"/>
</file>

<file path=xl/ctrlProps/ctrlProp22.xml><?xml version="1.0" encoding="utf-8"?>
<formControlPr xmlns="http://schemas.microsoft.com/office/spreadsheetml/2009/9/main" objectType="CheckBox" fmlaLink="$A$137" lockText="1"/>
</file>

<file path=xl/ctrlProps/ctrlProp23.xml><?xml version="1.0" encoding="utf-8"?>
<formControlPr xmlns="http://schemas.microsoft.com/office/spreadsheetml/2009/9/main" objectType="CheckBox" fmlaLink="$A$138" lockText="1"/>
</file>

<file path=xl/ctrlProps/ctrlProp24.xml><?xml version="1.0" encoding="utf-8"?>
<formControlPr xmlns="http://schemas.microsoft.com/office/spreadsheetml/2009/9/main" objectType="CheckBox" fmlaLink="$A$139" lockText="1"/>
</file>

<file path=xl/ctrlProps/ctrlProp25.xml><?xml version="1.0" encoding="utf-8"?>
<formControlPr xmlns="http://schemas.microsoft.com/office/spreadsheetml/2009/9/main" objectType="CheckBox" fmlaLink="$A$140" lockText="1"/>
</file>

<file path=xl/ctrlProps/ctrlProp26.xml><?xml version="1.0" encoding="utf-8"?>
<formControlPr xmlns="http://schemas.microsoft.com/office/spreadsheetml/2009/9/main" objectType="CheckBox" fmlaLink="$H$2" lockText="1"/>
</file>

<file path=xl/ctrlProps/ctrlProp27.xml><?xml version="1.0" encoding="utf-8"?>
<formControlPr xmlns="http://schemas.microsoft.com/office/spreadsheetml/2009/9/main" objectType="CheckBox" fmlaLink="$A$62" lockText="1"/>
</file>

<file path=xl/ctrlProps/ctrlProp28.xml><?xml version="1.0" encoding="utf-8"?>
<formControlPr xmlns="http://schemas.microsoft.com/office/spreadsheetml/2009/9/main" objectType="CheckBox" fmlaLink="$A$63" lockText="1"/>
</file>

<file path=xl/ctrlProps/ctrlProp29.xml><?xml version="1.0" encoding="utf-8"?>
<formControlPr xmlns="http://schemas.microsoft.com/office/spreadsheetml/2009/9/main" objectType="CheckBox" fmlaLink="$A$64"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fmlaLink="$A$80" lockText="1"/>
</file>

<file path=xl/ctrlProps/ctrlProp31.xml><?xml version="1.0" encoding="utf-8"?>
<formControlPr xmlns="http://schemas.microsoft.com/office/spreadsheetml/2009/9/main" objectType="CheckBox" fmlaLink="$A$86" lockText="1"/>
</file>

<file path=xl/ctrlProps/ctrlProp32.xml><?xml version="1.0" encoding="utf-8"?>
<formControlPr xmlns="http://schemas.microsoft.com/office/spreadsheetml/2009/9/main" objectType="CheckBox" fmlaLink="$A$81" lockText="1"/>
</file>

<file path=xl/ctrlProps/ctrlProp33.xml><?xml version="1.0" encoding="utf-8"?>
<formControlPr xmlns="http://schemas.microsoft.com/office/spreadsheetml/2009/9/main" objectType="CheckBox" fmlaLink="$A$59" lockText="1"/>
</file>

<file path=xl/ctrlProps/ctrlProp34.xml><?xml version="1.0" encoding="utf-8"?>
<formControlPr xmlns="http://schemas.microsoft.com/office/spreadsheetml/2009/9/main" objectType="CheckBox" fmlaLink="$A$61" lockText="1"/>
</file>

<file path=xl/ctrlProps/ctrlProp35.xml><?xml version="1.0" encoding="utf-8"?>
<formControlPr xmlns="http://schemas.microsoft.com/office/spreadsheetml/2009/9/main" objectType="CheckBox" fmlaLink="$A$72" lockText="1"/>
</file>

<file path=xl/ctrlProps/ctrlProp36.xml><?xml version="1.0" encoding="utf-8"?>
<formControlPr xmlns="http://schemas.microsoft.com/office/spreadsheetml/2009/9/main" objectType="CheckBox" fmlaLink="$A$73" lockText="1"/>
</file>

<file path=xl/ctrlProps/ctrlProp37.xml><?xml version="1.0" encoding="utf-8"?>
<formControlPr xmlns="http://schemas.microsoft.com/office/spreadsheetml/2009/9/main" objectType="CheckBox" fmlaLink="$A$84" lockText="1"/>
</file>

<file path=xl/ctrlProps/ctrlProp38.xml><?xml version="1.0" encoding="utf-8"?>
<formControlPr xmlns="http://schemas.microsoft.com/office/spreadsheetml/2009/9/main" objectType="CheckBox" fmlaLink="$A$85" lockText="1"/>
</file>

<file path=xl/ctrlProps/ctrlProp39.xml><?xml version="1.0" encoding="utf-8"?>
<formControlPr xmlns="http://schemas.microsoft.com/office/spreadsheetml/2009/9/main" objectType="CheckBox" fmlaLink="$A$39"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fmlaLink="$A$40" lockText="1"/>
</file>

<file path=xl/ctrlProps/ctrlProp41.xml><?xml version="1.0" encoding="utf-8"?>
<formControlPr xmlns="http://schemas.microsoft.com/office/spreadsheetml/2009/9/main" objectType="CheckBox" fmlaLink="$A$38" lockText="1"/>
</file>

<file path=xl/ctrlProps/ctrlProp42.xml><?xml version="1.0" encoding="utf-8"?>
<formControlPr xmlns="http://schemas.microsoft.com/office/spreadsheetml/2009/9/main" objectType="CheckBox" fmlaLink="$A$52" lockText="1"/>
</file>

<file path=xl/ctrlProps/ctrlProp43.xml><?xml version="1.0" encoding="utf-8"?>
<formControlPr xmlns="http://schemas.microsoft.com/office/spreadsheetml/2009/9/main" objectType="CheckBox" fmlaLink="$A$93" lockText="1"/>
</file>

<file path=xl/ctrlProps/ctrlProp44.xml><?xml version="1.0" encoding="utf-8"?>
<formControlPr xmlns="http://schemas.microsoft.com/office/spreadsheetml/2009/9/main" objectType="CheckBox" fmlaLink="$A$94" lockText="1"/>
</file>

<file path=xl/ctrlProps/ctrlProp45.xml><?xml version="1.0" encoding="utf-8"?>
<formControlPr xmlns="http://schemas.microsoft.com/office/spreadsheetml/2009/9/main" objectType="CheckBox" fmlaLink="$A$90" lockText="1"/>
</file>

<file path=xl/ctrlProps/ctrlProp46.xml><?xml version="1.0" encoding="utf-8"?>
<formControlPr xmlns="http://schemas.microsoft.com/office/spreadsheetml/2009/9/main" objectType="CheckBox" fmlaLink="$A$91" lockText="1"/>
</file>

<file path=xl/ctrlProps/ctrlProp47.xml><?xml version="1.0" encoding="utf-8"?>
<formControlPr xmlns="http://schemas.microsoft.com/office/spreadsheetml/2009/9/main" objectType="CheckBox" fmlaLink="$A$41" lockText="1"/>
</file>

<file path=xl/ctrlProps/ctrlProp48.xml><?xml version="1.0" encoding="utf-8"?>
<formControlPr xmlns="http://schemas.microsoft.com/office/spreadsheetml/2009/9/main" objectType="CheckBox" fmlaLink="$A$58" lockText="1"/>
</file>

<file path=xl/ctrlProps/ctrlProp49.xml><?xml version="1.0" encoding="utf-8"?>
<formControlPr xmlns="http://schemas.microsoft.com/office/spreadsheetml/2009/9/main" objectType="CheckBox" fmlaLink="$A$65"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fmlaLink="$A$53" lockText="1"/>
</file>

<file path=xl/ctrlProps/ctrlProp51.xml><?xml version="1.0" encoding="utf-8"?>
<formControlPr xmlns="http://schemas.microsoft.com/office/spreadsheetml/2009/9/main" objectType="CheckBox" fmlaLink="$A$60" lockText="1"/>
</file>

<file path=xl/ctrlProps/ctrlProp52.xml><?xml version="1.0" encoding="utf-8"?>
<formControlPr xmlns="http://schemas.microsoft.com/office/spreadsheetml/2009/9/main" objectType="CheckBox" fmlaLink="$A$43" lockText="1"/>
</file>

<file path=xl/ctrlProps/ctrlProp53.xml><?xml version="1.0" encoding="utf-8"?>
<formControlPr xmlns="http://schemas.microsoft.com/office/spreadsheetml/2009/9/main" objectType="CheckBox" fmlaLink="$A$83"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438150</xdr:colOff>
          <xdr:row>21</xdr:row>
          <xdr:rowOff>9525</xdr:rowOff>
        </xdr:from>
        <xdr:to>
          <xdr:col>1</xdr:col>
          <xdr:colOff>28575</xdr:colOff>
          <xdr:row>21</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22</xdr:row>
          <xdr:rowOff>9525</xdr:rowOff>
        </xdr:from>
        <xdr:to>
          <xdr:col>1</xdr:col>
          <xdr:colOff>28575</xdr:colOff>
          <xdr:row>22</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23</xdr:row>
          <xdr:rowOff>9525</xdr:rowOff>
        </xdr:from>
        <xdr:to>
          <xdr:col>1</xdr:col>
          <xdr:colOff>28575</xdr:colOff>
          <xdr:row>23</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21</xdr:row>
          <xdr:rowOff>9525</xdr:rowOff>
        </xdr:from>
        <xdr:to>
          <xdr:col>3</xdr:col>
          <xdr:colOff>28575</xdr:colOff>
          <xdr:row>21</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22</xdr:row>
          <xdr:rowOff>9525</xdr:rowOff>
        </xdr:from>
        <xdr:to>
          <xdr:col>3</xdr:col>
          <xdr:colOff>28575</xdr:colOff>
          <xdr:row>22</xdr:row>
          <xdr:rowOff>190500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23</xdr:row>
          <xdr:rowOff>9525</xdr:rowOff>
        </xdr:from>
        <xdr:to>
          <xdr:col>3</xdr:col>
          <xdr:colOff>28575</xdr:colOff>
          <xdr:row>23</xdr:row>
          <xdr:rowOff>190500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21</xdr:row>
          <xdr:rowOff>9525</xdr:rowOff>
        </xdr:from>
        <xdr:to>
          <xdr:col>5</xdr:col>
          <xdr:colOff>28575</xdr:colOff>
          <xdr:row>21</xdr:row>
          <xdr:rowOff>190500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22</xdr:row>
          <xdr:rowOff>9525</xdr:rowOff>
        </xdr:from>
        <xdr:to>
          <xdr:col>5</xdr:col>
          <xdr:colOff>28575</xdr:colOff>
          <xdr:row>22</xdr:row>
          <xdr:rowOff>190500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23</xdr:row>
          <xdr:rowOff>9525</xdr:rowOff>
        </xdr:from>
        <xdr:to>
          <xdr:col>5</xdr:col>
          <xdr:colOff>28575</xdr:colOff>
          <xdr:row>23</xdr:row>
          <xdr:rowOff>190500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31</xdr:row>
          <xdr:rowOff>9525</xdr:rowOff>
        </xdr:from>
        <xdr:to>
          <xdr:col>1</xdr:col>
          <xdr:colOff>28575</xdr:colOff>
          <xdr:row>31</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32</xdr:row>
          <xdr:rowOff>9525</xdr:rowOff>
        </xdr:from>
        <xdr:to>
          <xdr:col>1</xdr:col>
          <xdr:colOff>28575</xdr:colOff>
          <xdr:row>32</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33</xdr:row>
          <xdr:rowOff>9525</xdr:rowOff>
        </xdr:from>
        <xdr:to>
          <xdr:col>1</xdr:col>
          <xdr:colOff>28575</xdr:colOff>
          <xdr:row>33</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31</xdr:row>
          <xdr:rowOff>9525</xdr:rowOff>
        </xdr:from>
        <xdr:to>
          <xdr:col>3</xdr:col>
          <xdr:colOff>28575</xdr:colOff>
          <xdr:row>31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32</xdr:row>
          <xdr:rowOff>9525</xdr:rowOff>
        </xdr:from>
        <xdr:to>
          <xdr:col>3</xdr:col>
          <xdr:colOff>28575</xdr:colOff>
          <xdr:row>32</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438150</xdr:colOff>
          <xdr:row>33</xdr:row>
          <xdr:rowOff>9525</xdr:rowOff>
        </xdr:from>
        <xdr:to>
          <xdr:col>3</xdr:col>
          <xdr:colOff>28575</xdr:colOff>
          <xdr:row>33</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31</xdr:row>
          <xdr:rowOff>9525</xdr:rowOff>
        </xdr:from>
        <xdr:to>
          <xdr:col>5</xdr:col>
          <xdr:colOff>28575</xdr:colOff>
          <xdr:row>31</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32</xdr:row>
          <xdr:rowOff>9525</xdr:rowOff>
        </xdr:from>
        <xdr:to>
          <xdr:col>5</xdr:col>
          <xdr:colOff>28575</xdr:colOff>
          <xdr:row>32</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33</xdr:row>
          <xdr:rowOff>9525</xdr:rowOff>
        </xdr:from>
        <xdr:to>
          <xdr:col>5</xdr:col>
          <xdr:colOff>28575</xdr:colOff>
          <xdr:row>33</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38</xdr:row>
          <xdr:rowOff>9525</xdr:rowOff>
        </xdr:from>
        <xdr:to>
          <xdr:col>1</xdr:col>
          <xdr:colOff>28575</xdr:colOff>
          <xdr:row>38</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39</xdr:row>
          <xdr:rowOff>9525</xdr:rowOff>
        </xdr:from>
        <xdr:to>
          <xdr:col>1</xdr:col>
          <xdr:colOff>28575</xdr:colOff>
          <xdr:row>39</xdr:row>
          <xdr:rowOff>190500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40</xdr:row>
          <xdr:rowOff>9525</xdr:rowOff>
        </xdr:from>
        <xdr:to>
          <xdr:col>1</xdr:col>
          <xdr:colOff>28575</xdr:colOff>
          <xdr:row>40</xdr:row>
          <xdr:rowOff>190500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133</xdr:row>
          <xdr:rowOff>9525</xdr:rowOff>
        </xdr:from>
        <xdr:to>
          <xdr:col>1</xdr:col>
          <xdr:colOff>28575</xdr:colOff>
          <xdr:row>133</xdr:row>
          <xdr:rowOff>190500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134</xdr:row>
          <xdr:rowOff>9525</xdr:rowOff>
        </xdr:from>
        <xdr:to>
          <xdr:col>1</xdr:col>
          <xdr:colOff>28575</xdr:colOff>
          <xdr:row>134</xdr:row>
          <xdr:rowOff>190500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135</xdr:row>
          <xdr:rowOff>9525</xdr:rowOff>
        </xdr:from>
        <xdr:to>
          <xdr:col>1</xdr:col>
          <xdr:colOff>28575</xdr:colOff>
          <xdr:row>135</xdr:row>
          <xdr:rowOff>190500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136</xdr:row>
          <xdr:rowOff>9525</xdr:rowOff>
        </xdr:from>
        <xdr:to>
          <xdr:col>1</xdr:col>
          <xdr:colOff>28575</xdr:colOff>
          <xdr:row>136</xdr:row>
          <xdr:rowOff>190500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137</xdr:row>
          <xdr:rowOff>9525</xdr:rowOff>
        </xdr:from>
        <xdr:to>
          <xdr:col>1</xdr:col>
          <xdr:colOff>28575</xdr:colOff>
          <xdr:row>137</xdr:row>
          <xdr:rowOff>190500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138</xdr:row>
          <xdr:rowOff>9525</xdr:rowOff>
        </xdr:from>
        <xdr:to>
          <xdr:col>1</xdr:col>
          <xdr:colOff>28575</xdr:colOff>
          <xdr:row>138</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139</xdr:row>
          <xdr:rowOff>9525</xdr:rowOff>
        </xdr:from>
        <xdr:to>
          <xdr:col>1</xdr:col>
          <xdr:colOff>28575</xdr:colOff>
          <xdr:row>139</xdr:row>
          <xdr:rowOff>190500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1</xdr:row>
          <xdr:rowOff>9525</xdr:rowOff>
        </xdr:from>
        <xdr:to>
          <xdr:col>7</xdr:col>
          <xdr:colOff>762000</xdr:colOff>
          <xdr:row>1</xdr:row>
          <xdr:rowOff>190500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37</xdr:row>
          <xdr:rowOff>9525</xdr:rowOff>
        </xdr:from>
        <xdr:to>
          <xdr:col>1</xdr:col>
          <xdr:colOff>28575</xdr:colOff>
          <xdr:row>37</xdr:row>
          <xdr:rowOff>190500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92</xdr:row>
          <xdr:rowOff>9525</xdr:rowOff>
        </xdr:from>
        <xdr:to>
          <xdr:col>1</xdr:col>
          <xdr:colOff>28575</xdr:colOff>
          <xdr:row>92</xdr:row>
          <xdr:rowOff>190500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93</xdr:row>
          <xdr:rowOff>9525</xdr:rowOff>
        </xdr:from>
        <xdr:to>
          <xdr:col>1</xdr:col>
          <xdr:colOff>28575</xdr:colOff>
          <xdr:row>93</xdr:row>
          <xdr:rowOff>190500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61</xdr:row>
          <xdr:rowOff>0</xdr:rowOff>
        </xdr:from>
        <xdr:to>
          <xdr:col>1</xdr:col>
          <xdr:colOff>28575</xdr:colOff>
          <xdr:row>61</xdr:row>
          <xdr:rowOff>180975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89</xdr:row>
          <xdr:rowOff>9525</xdr:rowOff>
        </xdr:from>
        <xdr:to>
          <xdr:col>1</xdr:col>
          <xdr:colOff>28575</xdr:colOff>
          <xdr:row>89</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90</xdr:row>
          <xdr:rowOff>9525</xdr:rowOff>
        </xdr:from>
        <xdr:to>
          <xdr:col>1</xdr:col>
          <xdr:colOff>28575</xdr:colOff>
          <xdr:row>90</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62</xdr:row>
          <xdr:rowOff>9525</xdr:rowOff>
        </xdr:from>
        <xdr:to>
          <xdr:col>1</xdr:col>
          <xdr:colOff>28575</xdr:colOff>
          <xdr:row>62</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63</xdr:row>
          <xdr:rowOff>9525</xdr:rowOff>
        </xdr:from>
        <xdr:to>
          <xdr:col>1</xdr:col>
          <xdr:colOff>28575</xdr:colOff>
          <xdr:row>63</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58</xdr:row>
          <xdr:rowOff>9525</xdr:rowOff>
        </xdr:from>
        <xdr:to>
          <xdr:col>1</xdr:col>
          <xdr:colOff>28575</xdr:colOff>
          <xdr:row>58</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60</xdr:row>
          <xdr:rowOff>9525</xdr:rowOff>
        </xdr:from>
        <xdr:to>
          <xdr:col>1</xdr:col>
          <xdr:colOff>28575</xdr:colOff>
          <xdr:row>60</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79</xdr:row>
          <xdr:rowOff>9525</xdr:rowOff>
        </xdr:from>
        <xdr:to>
          <xdr:col>1</xdr:col>
          <xdr:colOff>28575</xdr:colOff>
          <xdr:row>79</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83</xdr:row>
          <xdr:rowOff>9525</xdr:rowOff>
        </xdr:from>
        <xdr:to>
          <xdr:col>1</xdr:col>
          <xdr:colOff>28575</xdr:colOff>
          <xdr:row>83</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85</xdr:row>
          <xdr:rowOff>9525</xdr:rowOff>
        </xdr:from>
        <xdr:to>
          <xdr:col>1</xdr:col>
          <xdr:colOff>28575</xdr:colOff>
          <xdr:row>85</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80</xdr:row>
          <xdr:rowOff>9525</xdr:rowOff>
        </xdr:from>
        <xdr:to>
          <xdr:col>1</xdr:col>
          <xdr:colOff>28575</xdr:colOff>
          <xdr:row>80</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71</xdr:row>
          <xdr:rowOff>9525</xdr:rowOff>
        </xdr:from>
        <xdr:to>
          <xdr:col>1</xdr:col>
          <xdr:colOff>28575</xdr:colOff>
          <xdr:row>71</xdr:row>
          <xdr:rowOff>190500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72</xdr:row>
          <xdr:rowOff>9525</xdr:rowOff>
        </xdr:from>
        <xdr:to>
          <xdr:col>1</xdr:col>
          <xdr:colOff>28575</xdr:colOff>
          <xdr:row>72</xdr:row>
          <xdr:rowOff>190500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84</xdr:row>
          <xdr:rowOff>9525</xdr:rowOff>
        </xdr:from>
        <xdr:to>
          <xdr:col>1</xdr:col>
          <xdr:colOff>28575</xdr:colOff>
          <xdr:row>84</xdr:row>
          <xdr:rowOff>190500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51</xdr:row>
          <xdr:rowOff>9525</xdr:rowOff>
        </xdr:from>
        <xdr:to>
          <xdr:col>1</xdr:col>
          <xdr:colOff>28575</xdr:colOff>
          <xdr:row>51</xdr:row>
          <xdr:rowOff>190500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57</xdr:row>
          <xdr:rowOff>9525</xdr:rowOff>
        </xdr:from>
        <xdr:to>
          <xdr:col>1</xdr:col>
          <xdr:colOff>28575</xdr:colOff>
          <xdr:row>57</xdr:row>
          <xdr:rowOff>190500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64</xdr:row>
          <xdr:rowOff>9525</xdr:rowOff>
        </xdr:from>
        <xdr:to>
          <xdr:col>1</xdr:col>
          <xdr:colOff>28575</xdr:colOff>
          <xdr:row>64</xdr:row>
          <xdr:rowOff>190500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52</xdr:row>
          <xdr:rowOff>9525</xdr:rowOff>
        </xdr:from>
        <xdr:to>
          <xdr:col>1</xdr:col>
          <xdr:colOff>28575</xdr:colOff>
          <xdr:row>52</xdr:row>
          <xdr:rowOff>190500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59</xdr:row>
          <xdr:rowOff>9525</xdr:rowOff>
        </xdr:from>
        <xdr:to>
          <xdr:col>1</xdr:col>
          <xdr:colOff>28575</xdr:colOff>
          <xdr:row>59</xdr:row>
          <xdr:rowOff>190500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42</xdr:row>
          <xdr:rowOff>9525</xdr:rowOff>
        </xdr:from>
        <xdr:to>
          <xdr:col>1</xdr:col>
          <xdr:colOff>28575</xdr:colOff>
          <xdr:row>42</xdr:row>
          <xdr:rowOff>190500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438150</xdr:colOff>
          <xdr:row>82</xdr:row>
          <xdr:rowOff>9525</xdr:rowOff>
        </xdr:from>
        <xdr:to>
          <xdr:col>1</xdr:col>
          <xdr:colOff>28575</xdr:colOff>
          <xdr:row>82</xdr:row>
          <xdr:rowOff>190500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438150</xdr:colOff>
          <xdr:row>17</xdr:row>
          <xdr:rowOff>9525</xdr:rowOff>
        </xdr:from>
        <xdr:to>
          <xdr:col>6</xdr:col>
          <xdr:colOff>323850</xdr:colOff>
          <xdr:row>17</xdr:row>
          <xdr:rowOff>190500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26</xdr:row>
          <xdr:rowOff>9525</xdr:rowOff>
        </xdr:from>
        <xdr:to>
          <xdr:col>6</xdr:col>
          <xdr:colOff>323850</xdr:colOff>
          <xdr:row>26</xdr:row>
          <xdr:rowOff>190500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35</xdr:row>
          <xdr:rowOff>9525</xdr:rowOff>
        </xdr:from>
        <xdr:to>
          <xdr:col>6</xdr:col>
          <xdr:colOff>323850</xdr:colOff>
          <xdr:row>35</xdr:row>
          <xdr:rowOff>190500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44</xdr:row>
          <xdr:rowOff>9525</xdr:rowOff>
        </xdr:from>
        <xdr:to>
          <xdr:col>6</xdr:col>
          <xdr:colOff>323850</xdr:colOff>
          <xdr:row>44</xdr:row>
          <xdr:rowOff>190500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26</xdr:row>
          <xdr:rowOff>9525</xdr:rowOff>
        </xdr:from>
        <xdr:to>
          <xdr:col>6</xdr:col>
          <xdr:colOff>323850</xdr:colOff>
          <xdr:row>26</xdr:row>
          <xdr:rowOff>190500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35</xdr:row>
          <xdr:rowOff>9525</xdr:rowOff>
        </xdr:from>
        <xdr:to>
          <xdr:col>6</xdr:col>
          <xdr:colOff>323850</xdr:colOff>
          <xdr:row>35</xdr:row>
          <xdr:rowOff>190500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44</xdr:row>
          <xdr:rowOff>9525</xdr:rowOff>
        </xdr:from>
        <xdr:to>
          <xdr:col>6</xdr:col>
          <xdr:colOff>323850</xdr:colOff>
          <xdr:row>44</xdr:row>
          <xdr:rowOff>190500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53</xdr:row>
          <xdr:rowOff>9525</xdr:rowOff>
        </xdr:from>
        <xdr:to>
          <xdr:col>6</xdr:col>
          <xdr:colOff>323850</xdr:colOff>
          <xdr:row>53</xdr:row>
          <xdr:rowOff>190500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62</xdr:row>
          <xdr:rowOff>9525</xdr:rowOff>
        </xdr:from>
        <xdr:to>
          <xdr:col>6</xdr:col>
          <xdr:colOff>323850</xdr:colOff>
          <xdr:row>62</xdr:row>
          <xdr:rowOff>190500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71</xdr:row>
          <xdr:rowOff>9525</xdr:rowOff>
        </xdr:from>
        <xdr:to>
          <xdr:col>6</xdr:col>
          <xdr:colOff>323850</xdr:colOff>
          <xdr:row>71</xdr:row>
          <xdr:rowOff>190500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80</xdr:row>
          <xdr:rowOff>9525</xdr:rowOff>
        </xdr:from>
        <xdr:to>
          <xdr:col>6</xdr:col>
          <xdr:colOff>323850</xdr:colOff>
          <xdr:row>80</xdr:row>
          <xdr:rowOff>190500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89</xdr:row>
          <xdr:rowOff>9525</xdr:rowOff>
        </xdr:from>
        <xdr:to>
          <xdr:col>6</xdr:col>
          <xdr:colOff>323850</xdr:colOff>
          <xdr:row>89</xdr:row>
          <xdr:rowOff>190500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438150</xdr:colOff>
          <xdr:row>8</xdr:row>
          <xdr:rowOff>9525</xdr:rowOff>
        </xdr:from>
        <xdr:to>
          <xdr:col>6</xdr:col>
          <xdr:colOff>323850</xdr:colOff>
          <xdr:row>8</xdr:row>
          <xdr:rowOff>190500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CCFFFF" mc:Ignorable="a14" a14:legacySpreadsheetColorIndex="41"/>
                  </a:solidFill>
                </a14:hiddenFill>
              </a:ext>
              <a:ext uri="{91240B29-F687-4F45-9708-019B960494DF}">
                <a14:hiddenLine w="0">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照井　陽子" id="{E333B2CC-BDF6-42FB-A6FD-614F0C72F887}" userId="S::staff.adm@tmd.ac.jp::6b41f10e-8a40-485a-8a41-7827412e4bbe" providerId="AD"/>
</personList>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1" dT="2025-07-16T04:31:19.54" personId="{E333B2CC-BDF6-42FB-A6FD-614F0C72F887}" id="{751007E7-BA49-435C-8A57-13B33577F61B}">
    <text>育児休業から復帰後の研究者も応募可能</text>
  </threadedComment>
</ThreadedComments>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omments" Target="../comments1.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vmlDrawing" Target="../drawings/vmlDrawing2.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66.xml"/><Relationship Id="rId1" Type="http://schemas.openxmlformats.org/officeDocument/2006/relationships/printerSettings" Target="../printerSettings/printerSettings2.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F9615-9C47-4D37-9186-2A8B5BB17270}">
  <sheetPr codeName="Sheet1">
    <pageSetUpPr fitToPage="1"/>
  </sheetPr>
  <dimension ref="A1:Z157"/>
  <sheetViews>
    <sheetView tabSelected="1" zoomScaleNormal="100" workbookViewId="0">
      <selection activeCell="C2" sqref="C2"/>
    </sheetView>
  </sheetViews>
  <sheetFormatPr defaultColWidth="9" defaultRowHeight="16.5"/>
  <cols>
    <col min="1" max="8" width="10.125" style="1" customWidth="1"/>
    <col min="9" max="9" width="4.125" style="20" customWidth="1"/>
    <col min="10" max="10" width="6.625" style="20" hidden="1" customWidth="1"/>
    <col min="11" max="11" width="3.25" style="20" hidden="1" customWidth="1"/>
    <col min="12" max="13" width="6" style="86" hidden="1" customWidth="1"/>
    <col min="14" max="14" width="4.875" style="1" hidden="1" customWidth="1"/>
    <col min="15" max="15" width="9.625" style="1" hidden="1" customWidth="1"/>
    <col min="16" max="16" width="11.25" style="1" hidden="1" customWidth="1"/>
    <col min="17" max="17" width="9.375" style="1" hidden="1" customWidth="1"/>
    <col min="18" max="18" width="9.625" style="1" hidden="1" customWidth="1"/>
    <col min="19" max="19" width="23.75" style="1" hidden="1" customWidth="1"/>
    <col min="20" max="20" width="18.625" style="1" hidden="1" customWidth="1"/>
    <col min="21" max="21" width="4.75" style="1" hidden="1" customWidth="1"/>
    <col min="22" max="23" width="4.75" style="1" bestFit="1" customWidth="1"/>
    <col min="24" max="29" width="9" style="1" customWidth="1"/>
    <col min="30" max="16384" width="9" style="1"/>
  </cols>
  <sheetData>
    <row r="1" spans="1:9" ht="132" customHeight="1">
      <c r="A1" s="223" t="s">
        <v>313</v>
      </c>
      <c r="B1" s="223"/>
      <c r="C1" s="223"/>
      <c r="D1" s="223"/>
      <c r="E1" s="223"/>
      <c r="F1" s="223"/>
      <c r="G1" s="96"/>
      <c r="H1" s="96"/>
      <c r="I1" s="97"/>
    </row>
    <row r="2" spans="1:9">
      <c r="A2" s="96" t="s">
        <v>0</v>
      </c>
      <c r="B2" s="96"/>
      <c r="C2" s="2"/>
      <c r="D2" s="98" t="s">
        <v>1</v>
      </c>
      <c r="E2" s="2"/>
      <c r="F2" s="96"/>
      <c r="G2" s="99" t="s">
        <v>2</v>
      </c>
      <c r="H2" s="3" t="b">
        <v>0</v>
      </c>
      <c r="I2" s="97"/>
    </row>
    <row r="3" spans="1:9" ht="24">
      <c r="A3" s="101" t="s">
        <v>3</v>
      </c>
      <c r="B3" s="102"/>
      <c r="C3" s="102"/>
      <c r="D3" s="102"/>
      <c r="E3" s="102"/>
      <c r="F3" s="102"/>
      <c r="G3" s="102"/>
      <c r="H3" s="103"/>
      <c r="I3" s="97"/>
    </row>
    <row r="4" spans="1:9">
      <c r="A4" s="1" t="s">
        <v>4</v>
      </c>
      <c r="B4" s="222"/>
      <c r="C4" s="222"/>
      <c r="I4" s="97"/>
    </row>
    <row r="5" spans="1:9">
      <c r="A5" s="1" t="s">
        <v>5</v>
      </c>
      <c r="B5" s="4"/>
      <c r="C5" s="1" t="s">
        <v>6</v>
      </c>
      <c r="I5" s="97"/>
    </row>
    <row r="6" spans="1:9">
      <c r="A6" s="1" t="s">
        <v>7</v>
      </c>
      <c r="B6" s="222"/>
      <c r="C6" s="222"/>
      <c r="I6" s="97"/>
    </row>
    <row r="7" spans="1:9">
      <c r="A7" s="1" t="s">
        <v>8</v>
      </c>
      <c r="B7" s="222"/>
      <c r="C7" s="222"/>
      <c r="I7" s="97"/>
    </row>
    <row r="8" spans="1:9">
      <c r="A8" s="1" t="s">
        <v>9</v>
      </c>
      <c r="B8" s="222"/>
      <c r="C8" s="222"/>
      <c r="D8" s="222"/>
      <c r="E8" s="104"/>
      <c r="I8" s="97"/>
    </row>
    <row r="9" spans="1:9">
      <c r="A9" s="1" t="s">
        <v>10</v>
      </c>
      <c r="B9" s="222"/>
      <c r="C9" s="222"/>
      <c r="D9" s="222"/>
      <c r="E9" s="222"/>
      <c r="F9" s="222"/>
      <c r="G9" s="222"/>
      <c r="H9" s="222"/>
      <c r="I9" s="97"/>
    </row>
    <row r="10" spans="1:9">
      <c r="A10" s="1" t="s">
        <v>11</v>
      </c>
      <c r="B10" s="222"/>
      <c r="C10" s="222"/>
      <c r="I10" s="97"/>
    </row>
    <row r="11" spans="1:9">
      <c r="A11" s="1" t="s">
        <v>12</v>
      </c>
      <c r="B11" s="4"/>
      <c r="C11" s="5" t="s">
        <v>13</v>
      </c>
      <c r="D11" s="4"/>
      <c r="I11" s="97"/>
    </row>
    <row r="12" spans="1:9">
      <c r="A12" s="1" t="s">
        <v>14</v>
      </c>
      <c r="B12" s="222"/>
      <c r="C12" s="222"/>
      <c r="D12" s="222"/>
      <c r="I12" s="97"/>
    </row>
    <row r="13" spans="1:9">
      <c r="A13" s="1" t="s">
        <v>15</v>
      </c>
      <c r="B13" s="222"/>
      <c r="C13" s="222"/>
      <c r="D13" s="222"/>
      <c r="E13" s="222"/>
      <c r="F13" s="222"/>
      <c r="G13" s="222"/>
      <c r="H13" s="222"/>
      <c r="I13" s="97"/>
    </row>
    <row r="14" spans="1:9">
      <c r="A14" s="1" t="s">
        <v>16</v>
      </c>
      <c r="B14" s="6"/>
      <c r="I14" s="97"/>
    </row>
    <row r="15" spans="1:9">
      <c r="A15" s="1" t="s">
        <v>17</v>
      </c>
      <c r="B15" s="4"/>
      <c r="C15" s="5" t="s">
        <v>18</v>
      </c>
      <c r="D15" s="4"/>
      <c r="E15" s="1" t="s">
        <v>19</v>
      </c>
      <c r="I15" s="97"/>
    </row>
    <row r="16" spans="1:9">
      <c r="A16" s="1" t="s">
        <v>20</v>
      </c>
      <c r="B16" s="222"/>
      <c r="C16" s="222"/>
      <c r="D16" s="222"/>
      <c r="E16" s="222"/>
      <c r="F16" s="222"/>
      <c r="G16" s="222"/>
      <c r="H16" s="222"/>
      <c r="I16" s="97"/>
    </row>
    <row r="17" spans="1:15">
      <c r="A17" s="1" t="s">
        <v>21</v>
      </c>
      <c r="B17" s="222"/>
      <c r="C17" s="222"/>
      <c r="D17" s="222"/>
      <c r="E17" s="222"/>
      <c r="F17" s="222"/>
      <c r="G17" s="222"/>
      <c r="H17" s="222"/>
      <c r="I17" s="97"/>
    </row>
    <row r="18" spans="1:15">
      <c r="A18" s="1" t="s">
        <v>22</v>
      </c>
      <c r="I18" s="97"/>
      <c r="N18" s="7"/>
    </row>
    <row r="19" spans="1:15">
      <c r="A19" s="1" t="s">
        <v>23</v>
      </c>
      <c r="B19" s="222"/>
      <c r="C19" s="222"/>
      <c r="I19" s="97"/>
    </row>
    <row r="20" spans="1:15">
      <c r="A20" s="1" t="s">
        <v>14</v>
      </c>
      <c r="B20" s="222"/>
      <c r="C20" s="222"/>
      <c r="D20" s="222"/>
      <c r="I20" s="97"/>
    </row>
    <row r="21" spans="1:15" ht="49.5" customHeight="1">
      <c r="A21" s="225" t="s">
        <v>24</v>
      </c>
      <c r="B21" s="225"/>
      <c r="C21" s="225"/>
      <c r="D21" s="225"/>
      <c r="E21" s="225"/>
      <c r="F21" s="225"/>
      <c r="G21" s="225"/>
      <c r="H21" s="225"/>
      <c r="I21" s="97"/>
    </row>
    <row r="22" spans="1:15">
      <c r="A22" s="9"/>
      <c r="B22" s="8" t="s">
        <v>25</v>
      </c>
      <c r="C22" s="9"/>
      <c r="D22" s="8" t="s">
        <v>26</v>
      </c>
      <c r="E22" s="9"/>
      <c r="F22" s="10" t="s">
        <v>27</v>
      </c>
      <c r="I22" s="97"/>
      <c r="N22" s="10"/>
    </row>
    <row r="23" spans="1:15">
      <c r="A23" s="9"/>
      <c r="B23" s="8" t="s">
        <v>28</v>
      </c>
      <c r="C23" s="9"/>
      <c r="D23" s="8" t="s">
        <v>29</v>
      </c>
      <c r="E23" s="9"/>
      <c r="F23" s="10" t="s">
        <v>30</v>
      </c>
      <c r="I23" s="97"/>
      <c r="N23" s="10"/>
    </row>
    <row r="24" spans="1:15">
      <c r="A24" s="9"/>
      <c r="B24" s="1" t="s">
        <v>31</v>
      </c>
      <c r="C24" s="9"/>
      <c r="D24" s="1" t="s">
        <v>32</v>
      </c>
      <c r="E24" s="9"/>
      <c r="F24" s="1" t="s">
        <v>33</v>
      </c>
      <c r="I24" s="97"/>
    </row>
    <row r="25" spans="1:15">
      <c r="A25" s="1" t="s">
        <v>34</v>
      </c>
      <c r="B25" s="222"/>
      <c r="C25" s="222"/>
      <c r="D25" s="222"/>
      <c r="E25" s="222"/>
      <c r="F25" s="222"/>
      <c r="G25" s="222"/>
      <c r="H25" s="222"/>
      <c r="I25" s="97"/>
      <c r="N25" s="7"/>
    </row>
    <row r="26" spans="1:15" ht="18">
      <c r="A26" s="105" t="s">
        <v>35</v>
      </c>
      <c r="B26" s="106"/>
      <c r="C26" s="106"/>
      <c r="D26" s="106"/>
      <c r="E26" s="106"/>
      <c r="F26" s="106"/>
      <c r="G26" s="106"/>
      <c r="H26" s="106"/>
      <c r="I26" s="97"/>
    </row>
    <row r="27" spans="1:15" ht="33" customHeight="1">
      <c r="A27" s="229" t="s">
        <v>36</v>
      </c>
      <c r="B27" s="230"/>
      <c r="C27" s="230"/>
      <c r="D27" s="230"/>
      <c r="E27" s="230"/>
      <c r="F27" s="230"/>
      <c r="G27" s="230"/>
      <c r="H27" s="230"/>
      <c r="I27" s="97"/>
    </row>
    <row r="28" spans="1:15">
      <c r="A28" s="1" t="s">
        <v>37</v>
      </c>
      <c r="B28" s="222"/>
      <c r="C28" s="222"/>
      <c r="I28" s="97"/>
      <c r="N28" s="10"/>
    </row>
    <row r="29" spans="1:15">
      <c r="A29" s="1" t="s">
        <v>12</v>
      </c>
      <c r="B29" s="4"/>
      <c r="I29" s="97"/>
    </row>
    <row r="30" spans="1:15">
      <c r="A30" s="1" t="s">
        <v>14</v>
      </c>
      <c r="B30" s="222"/>
      <c r="C30" s="222"/>
      <c r="D30" s="222"/>
      <c r="I30" s="97"/>
    </row>
    <row r="31" spans="1:15" ht="33" customHeight="1">
      <c r="A31" s="225" t="s">
        <v>38</v>
      </c>
      <c r="B31" s="225"/>
      <c r="C31" s="225"/>
      <c r="D31" s="225"/>
      <c r="E31" s="225"/>
      <c r="F31" s="225"/>
      <c r="G31" s="225"/>
      <c r="H31" s="225"/>
      <c r="I31" s="97"/>
      <c r="O31" s="11"/>
    </row>
    <row r="32" spans="1:15">
      <c r="A32" s="9"/>
      <c r="B32" s="8" t="s">
        <v>25</v>
      </c>
      <c r="C32" s="9"/>
      <c r="D32" s="8" t="s">
        <v>26</v>
      </c>
      <c r="E32" s="9"/>
      <c r="F32" s="10" t="s">
        <v>27</v>
      </c>
      <c r="I32" s="97"/>
      <c r="N32" s="10"/>
      <c r="O32" s="11"/>
    </row>
    <row r="33" spans="1:17">
      <c r="A33" s="9"/>
      <c r="B33" s="8" t="s">
        <v>28</v>
      </c>
      <c r="C33" s="9"/>
      <c r="D33" s="8" t="s">
        <v>29</v>
      </c>
      <c r="E33" s="9"/>
      <c r="F33" s="10" t="s">
        <v>30</v>
      </c>
      <c r="I33" s="97"/>
    </row>
    <row r="34" spans="1:17">
      <c r="A34" s="9"/>
      <c r="B34" s="1" t="s">
        <v>31</v>
      </c>
      <c r="C34" s="9"/>
      <c r="D34" s="1" t="s">
        <v>32</v>
      </c>
      <c r="E34" s="9"/>
      <c r="F34" s="1" t="s">
        <v>33</v>
      </c>
      <c r="I34" s="97"/>
      <c r="O34" s="7"/>
    </row>
    <row r="35" spans="1:17">
      <c r="A35" s="1" t="s">
        <v>34</v>
      </c>
      <c r="B35" s="222"/>
      <c r="C35" s="222"/>
      <c r="D35" s="222"/>
      <c r="E35" s="222"/>
      <c r="F35" s="222"/>
      <c r="G35" s="222"/>
      <c r="H35" s="222"/>
      <c r="I35" s="97"/>
      <c r="N35" s="7"/>
    </row>
    <row r="36" spans="1:17" ht="18">
      <c r="A36" s="107" t="s">
        <v>39</v>
      </c>
      <c r="B36" s="108"/>
      <c r="C36" s="108"/>
      <c r="D36" s="108"/>
      <c r="E36" s="108"/>
      <c r="F36" s="108"/>
      <c r="G36" s="108"/>
      <c r="H36" s="108"/>
      <c r="I36" s="97"/>
      <c r="N36" s="14"/>
      <c r="O36" s="14"/>
      <c r="P36" s="14"/>
      <c r="Q36" s="14"/>
    </row>
    <row r="37" spans="1:17">
      <c r="A37" s="1" t="s">
        <v>40</v>
      </c>
      <c r="I37" s="97"/>
      <c r="L37" s="89" t="s">
        <v>41</v>
      </c>
      <c r="M37" s="89" t="s">
        <v>42</v>
      </c>
      <c r="N37" s="76" t="s">
        <v>43</v>
      </c>
      <c r="O37" s="77" t="s">
        <v>44</v>
      </c>
      <c r="P37" s="78" t="s">
        <v>45</v>
      </c>
      <c r="Q37" s="79" t="s">
        <v>46</v>
      </c>
    </row>
    <row r="38" spans="1:17">
      <c r="A38" s="3" t="b">
        <v>0</v>
      </c>
      <c r="B38" s="1" t="s">
        <v>47</v>
      </c>
      <c r="D38" s="5"/>
      <c r="I38" s="97"/>
      <c r="J38" s="170">
        <v>7</v>
      </c>
      <c r="K38" s="178">
        <v>31</v>
      </c>
      <c r="L38" s="91" t="str">
        <f>IF(COUNTIF(A38,"TRUE")=1,2,"")</f>
        <v/>
      </c>
      <c r="M38" s="90" t="str">
        <f>IF(COUNTIF(A38:A40,TRUE)=3,1,"")</f>
        <v/>
      </c>
      <c r="N38" s="171">
        <v>2</v>
      </c>
      <c r="O38" s="33"/>
      <c r="P38" s="198" t="s">
        <v>48</v>
      </c>
      <c r="Q38" s="34"/>
    </row>
    <row r="39" spans="1:17">
      <c r="A39" s="3" t="b">
        <v>0</v>
      </c>
      <c r="B39" s="1" t="s">
        <v>49</v>
      </c>
      <c r="I39" s="97"/>
      <c r="J39" s="180">
        <v>28</v>
      </c>
      <c r="L39" s="90" t="str">
        <f>IF(COUNTIF(A39:A40,TRUE)=2,1.5,"")</f>
        <v/>
      </c>
      <c r="M39" s="90"/>
      <c r="N39" s="31"/>
      <c r="O39" s="187" t="s">
        <v>50</v>
      </c>
      <c r="P39" s="199"/>
      <c r="Q39" s="32"/>
    </row>
    <row r="40" spans="1:17">
      <c r="A40" s="3" t="b">
        <v>0</v>
      </c>
      <c r="B40" s="1" t="s">
        <v>51</v>
      </c>
      <c r="I40" s="97"/>
      <c r="J40" s="180">
        <v>28</v>
      </c>
      <c r="L40" s="90"/>
      <c r="M40" s="90"/>
      <c r="N40" s="38"/>
      <c r="O40" s="187"/>
      <c r="P40" s="199"/>
      <c r="Q40" s="35"/>
    </row>
    <row r="41" spans="1:17">
      <c r="A41" s="3" t="b">
        <v>0</v>
      </c>
      <c r="B41" s="1" t="s">
        <v>52</v>
      </c>
      <c r="I41" s="97"/>
      <c r="L41" s="90"/>
      <c r="M41" s="90"/>
      <c r="N41" s="216" t="s">
        <v>307</v>
      </c>
      <c r="O41" s="183"/>
      <c r="P41" s="184"/>
      <c r="Q41" s="185"/>
    </row>
    <row r="42" spans="1:17" s="10" customFormat="1">
      <c r="A42" s="1" t="s">
        <v>53</v>
      </c>
      <c r="B42" s="231"/>
      <c r="C42" s="231"/>
      <c r="I42" s="109"/>
      <c r="J42" s="22"/>
      <c r="K42" s="22"/>
      <c r="L42" s="91"/>
      <c r="M42" s="91"/>
      <c r="N42" s="75"/>
      <c r="O42" s="13"/>
      <c r="P42" s="14"/>
      <c r="Q42" s="47"/>
    </row>
    <row r="43" spans="1:17" s="10" customFormat="1" ht="16.5" customHeight="1">
      <c r="A43" s="95" t="b">
        <v>0</v>
      </c>
      <c r="B43" s="10" t="s">
        <v>54</v>
      </c>
      <c r="I43" s="109"/>
      <c r="J43" s="217">
        <v>36</v>
      </c>
      <c r="K43" s="20"/>
      <c r="L43" s="91"/>
      <c r="M43" s="90"/>
      <c r="N43" s="16"/>
      <c r="O43" s="18"/>
      <c r="P43" s="18"/>
      <c r="Q43" s="218">
        <v>3</v>
      </c>
    </row>
    <row r="44" spans="1:17" s="10" customFormat="1" ht="16.5" customHeight="1">
      <c r="A44" s="1" t="s">
        <v>55</v>
      </c>
      <c r="B44" s="6"/>
      <c r="C44" s="20" t="s">
        <v>56</v>
      </c>
      <c r="D44" s="6"/>
      <c r="E44" s="1" t="s">
        <v>57</v>
      </c>
      <c r="I44" s="109"/>
      <c r="J44" s="22"/>
      <c r="K44" s="22"/>
      <c r="L44" s="91"/>
      <c r="M44" s="91"/>
    </row>
    <row r="45" spans="1:17" s="10" customFormat="1" ht="16.5" customHeight="1">
      <c r="A45" s="1" t="s">
        <v>58</v>
      </c>
      <c r="B45" s="6"/>
      <c r="C45" s="20" t="s">
        <v>56</v>
      </c>
      <c r="D45" s="6"/>
      <c r="E45" s="1" t="s">
        <v>57</v>
      </c>
      <c r="I45" s="110"/>
      <c r="J45" s="20"/>
      <c r="K45" s="20"/>
      <c r="L45" s="90"/>
      <c r="M45" s="90"/>
    </row>
    <row r="46" spans="1:17">
      <c r="A46" s="1" t="s">
        <v>59</v>
      </c>
      <c r="B46" s="6"/>
      <c r="C46" s="20" t="s">
        <v>56</v>
      </c>
      <c r="D46" s="6"/>
      <c r="E46" s="1" t="s">
        <v>57</v>
      </c>
      <c r="I46" s="97"/>
      <c r="J46" s="72"/>
      <c r="K46" s="72"/>
      <c r="L46" s="92"/>
      <c r="M46" s="92"/>
    </row>
    <row r="47" spans="1:17">
      <c r="A47" s="1" t="s">
        <v>60</v>
      </c>
      <c r="B47" s="6"/>
      <c r="C47" s="20" t="s">
        <v>56</v>
      </c>
      <c r="D47" s="6"/>
      <c r="E47" s="1" t="s">
        <v>57</v>
      </c>
      <c r="I47" s="97"/>
      <c r="J47" s="72"/>
      <c r="K47" s="72"/>
      <c r="L47" s="92"/>
      <c r="M47" s="92"/>
      <c r="O47" s="8"/>
    </row>
    <row r="48" spans="1:17">
      <c r="A48" s="232"/>
      <c r="B48" s="232"/>
      <c r="C48" s="232"/>
      <c r="D48" s="232"/>
      <c r="E48" s="232"/>
      <c r="F48" s="232"/>
      <c r="G48" s="232"/>
      <c r="H48" s="232"/>
      <c r="I48" s="97"/>
      <c r="J48" s="72"/>
      <c r="K48" s="72"/>
      <c r="L48" s="92"/>
      <c r="M48" s="92"/>
      <c r="O48" s="8"/>
    </row>
    <row r="49" spans="1:23">
      <c r="A49" s="1" t="s">
        <v>306</v>
      </c>
      <c r="I49" s="97"/>
      <c r="L49" s="90"/>
      <c r="M49" s="90"/>
      <c r="N49" s="10"/>
      <c r="O49" s="10"/>
      <c r="P49" s="10"/>
    </row>
    <row r="50" spans="1:23" s="10" customFormat="1" ht="66" customHeight="1">
      <c r="A50" s="224"/>
      <c r="B50" s="224"/>
      <c r="C50" s="224"/>
      <c r="D50" s="224"/>
      <c r="E50" s="224"/>
      <c r="F50" s="224"/>
      <c r="G50" s="224"/>
      <c r="H50" s="224"/>
      <c r="I50" s="97">
        <f>LEN(A50)</f>
        <v>0</v>
      </c>
      <c r="J50" s="22"/>
      <c r="K50" s="22"/>
      <c r="L50" s="91"/>
      <c r="M50" s="91"/>
      <c r="R50" s="1"/>
      <c r="S50" s="1"/>
      <c r="T50" s="1"/>
    </row>
    <row r="51" spans="1:23" s="10" customFormat="1" ht="16.5" customHeight="1">
      <c r="A51" s="1"/>
      <c r="B51" s="8"/>
      <c r="C51" s="8"/>
      <c r="D51" s="8"/>
      <c r="E51" s="8"/>
      <c r="F51" s="8"/>
      <c r="G51" s="8"/>
      <c r="H51" s="8"/>
      <c r="I51" s="97"/>
      <c r="J51" s="22"/>
      <c r="K51" s="22"/>
      <c r="L51" s="91"/>
      <c r="M51" s="91"/>
      <c r="N51" s="81" t="s">
        <v>43</v>
      </c>
      <c r="O51" s="82" t="s">
        <v>44</v>
      </c>
      <c r="P51" s="82" t="s">
        <v>61</v>
      </c>
      <c r="Q51" s="81" t="s">
        <v>46</v>
      </c>
      <c r="S51" s="1"/>
      <c r="T51" s="1"/>
    </row>
    <row r="52" spans="1:23" s="10" customFormat="1" ht="16.5" customHeight="1">
      <c r="A52" s="95" t="b">
        <v>0</v>
      </c>
      <c r="B52" s="10" t="s">
        <v>62</v>
      </c>
      <c r="I52" s="109"/>
      <c r="J52" s="170">
        <v>1</v>
      </c>
      <c r="K52" s="20"/>
      <c r="L52" s="91" t="str">
        <f>IF(COUNTIF(A52,"TRUE")=1,3,"")</f>
        <v/>
      </c>
      <c r="M52" s="91"/>
      <c r="N52" s="172">
        <v>3</v>
      </c>
      <c r="O52" s="19"/>
      <c r="P52" s="19"/>
      <c r="Q52" s="80"/>
    </row>
    <row r="53" spans="1:23" s="10" customFormat="1" ht="16.5" customHeight="1">
      <c r="A53" s="95" t="b">
        <v>0</v>
      </c>
      <c r="B53" s="10" t="s">
        <v>63</v>
      </c>
      <c r="I53" s="109"/>
      <c r="J53" s="170">
        <v>2</v>
      </c>
      <c r="K53" s="20"/>
      <c r="L53" s="91" t="str">
        <f>IF(COUNTIF(A53,"TRUE")=1,3,"")</f>
        <v/>
      </c>
      <c r="M53" s="91"/>
      <c r="N53" s="172">
        <v>3</v>
      </c>
      <c r="O53" s="19"/>
      <c r="P53" s="19"/>
      <c r="Q53" s="80"/>
    </row>
    <row r="54" spans="1:23" s="10" customFormat="1" ht="16.5" customHeight="1">
      <c r="I54" s="97"/>
      <c r="J54" s="22"/>
      <c r="K54" s="22"/>
      <c r="L54" s="91"/>
      <c r="M54" s="91"/>
      <c r="N54" s="45"/>
      <c r="U54" s="30"/>
      <c r="V54" s="30"/>
      <c r="W54" s="30"/>
    </row>
    <row r="55" spans="1:23" s="10" customFormat="1" ht="16.5" customHeight="1">
      <c r="A55" s="10" t="s">
        <v>64</v>
      </c>
      <c r="I55" s="110"/>
      <c r="J55" s="20"/>
      <c r="K55" s="20"/>
      <c r="L55" s="90"/>
      <c r="M55" s="90"/>
    </row>
    <row r="56" spans="1:23" s="10" customFormat="1" ht="66" customHeight="1">
      <c r="A56" s="224"/>
      <c r="B56" s="224"/>
      <c r="C56" s="224"/>
      <c r="D56" s="224"/>
      <c r="E56" s="224"/>
      <c r="F56" s="224"/>
      <c r="G56" s="224"/>
      <c r="H56" s="224"/>
      <c r="I56" s="97">
        <f>LEN(A56)</f>
        <v>0</v>
      </c>
      <c r="J56" s="22"/>
      <c r="K56" s="22"/>
      <c r="L56" s="91"/>
      <c r="M56" s="91"/>
      <c r="S56" s="1"/>
      <c r="T56" s="1"/>
    </row>
    <row r="57" spans="1:23" s="10" customFormat="1">
      <c r="A57" s="8"/>
      <c r="B57" s="8"/>
      <c r="C57" s="8"/>
      <c r="D57" s="8"/>
      <c r="E57" s="8"/>
      <c r="F57" s="8"/>
      <c r="G57" s="8"/>
      <c r="H57" s="8"/>
      <c r="I57" s="97"/>
      <c r="J57" s="22"/>
      <c r="K57" s="22"/>
      <c r="L57" s="91"/>
      <c r="M57" s="91"/>
      <c r="N57" s="83" t="s">
        <v>43</v>
      </c>
      <c r="O57" s="82" t="s">
        <v>44</v>
      </c>
      <c r="P57" s="82" t="s">
        <v>61</v>
      </c>
      <c r="Q57" s="84" t="s">
        <v>46</v>
      </c>
      <c r="S57" s="1"/>
      <c r="T57" s="1"/>
    </row>
    <row r="58" spans="1:23" s="10" customFormat="1">
      <c r="A58" s="73" t="b">
        <v>0</v>
      </c>
      <c r="B58" s="1" t="s">
        <v>65</v>
      </c>
      <c r="C58" s="8"/>
      <c r="D58" s="8"/>
      <c r="E58" s="8"/>
      <c r="F58" s="8"/>
      <c r="G58" s="8"/>
      <c r="H58" s="8"/>
      <c r="I58" s="97"/>
      <c r="J58" s="173">
        <v>3</v>
      </c>
      <c r="K58" s="22"/>
      <c r="L58" s="91" t="str">
        <f>IF(COUNTIF(A58,"TRUE")=1,3,"")</f>
        <v/>
      </c>
      <c r="M58" s="91"/>
      <c r="N58" s="174">
        <v>3</v>
      </c>
      <c r="O58" s="19"/>
      <c r="P58" s="19"/>
      <c r="Q58" s="80"/>
      <c r="S58" s="1"/>
      <c r="T58" s="1"/>
    </row>
    <row r="59" spans="1:23" s="10" customFormat="1">
      <c r="A59" s="3" t="b">
        <v>0</v>
      </c>
      <c r="B59" s="1" t="s">
        <v>66</v>
      </c>
      <c r="D59" s="1"/>
      <c r="I59" s="109"/>
      <c r="J59" s="170">
        <v>4</v>
      </c>
      <c r="K59" s="178">
        <v>34</v>
      </c>
      <c r="L59" s="91" t="str">
        <f>IF(COUNTIF(A59,"TRUE")=1,3,"")</f>
        <v/>
      </c>
      <c r="M59" s="91" t="str">
        <f>IF(COUNTIF(A59,"TRUE")=1,0.5,"")</f>
        <v/>
      </c>
      <c r="N59" s="175">
        <v>3</v>
      </c>
      <c r="O59" s="48"/>
      <c r="P59" s="197">
        <v>0.5</v>
      </c>
      <c r="Q59" s="49"/>
      <c r="S59" s="1"/>
      <c r="T59" s="1"/>
    </row>
    <row r="60" spans="1:23" s="10" customFormat="1">
      <c r="A60" s="3" t="b">
        <v>0</v>
      </c>
      <c r="B60" s="1" t="s">
        <v>67</v>
      </c>
      <c r="D60" s="1"/>
      <c r="I60" s="109"/>
      <c r="J60" s="170">
        <v>5</v>
      </c>
      <c r="K60" s="20"/>
      <c r="L60" s="91" t="str">
        <f>IF(COUNTIF(A60,"TRUE")=1,3,"")</f>
        <v/>
      </c>
      <c r="M60" s="91"/>
      <c r="N60" s="175">
        <v>3</v>
      </c>
      <c r="O60" s="48"/>
      <c r="P60" s="32"/>
      <c r="Q60" s="49"/>
      <c r="S60" s="1"/>
      <c r="T60" s="1"/>
    </row>
    <row r="61" spans="1:23" s="10" customFormat="1">
      <c r="A61" s="3" t="b">
        <v>0</v>
      </c>
      <c r="B61" s="1" t="s">
        <v>68</v>
      </c>
      <c r="C61" s="1"/>
      <c r="I61" s="109"/>
      <c r="J61" s="173">
        <v>8</v>
      </c>
      <c r="K61" s="22"/>
      <c r="L61" s="91" t="str">
        <f>IF(COUNTIF(A61,"TRUE")=1,2,"")</f>
        <v/>
      </c>
      <c r="M61" s="91"/>
      <c r="N61" s="176">
        <v>2</v>
      </c>
      <c r="O61" s="19"/>
      <c r="P61" s="32"/>
      <c r="Q61" s="32"/>
      <c r="S61" s="1"/>
      <c r="T61" s="1"/>
    </row>
    <row r="62" spans="1:23">
      <c r="A62" s="3" t="b">
        <v>0</v>
      </c>
      <c r="B62" s="1" t="s">
        <v>69</v>
      </c>
      <c r="I62" s="97"/>
      <c r="J62" s="180">
        <v>21</v>
      </c>
      <c r="L62" s="91" t="str">
        <f t="shared" ref="L62" si="0">IF(COUNTIF(A62,"TRUE")=1,2,"")</f>
        <v/>
      </c>
      <c r="M62" s="90"/>
      <c r="N62" s="16"/>
      <c r="O62" s="188">
        <v>2</v>
      </c>
      <c r="P62" s="15"/>
      <c r="Q62" s="35"/>
    </row>
    <row r="63" spans="1:23">
      <c r="A63" s="3" t="b">
        <v>0</v>
      </c>
      <c r="B63" s="1" t="s">
        <v>70</v>
      </c>
      <c r="I63" s="97"/>
      <c r="J63" s="180">
        <v>26</v>
      </c>
      <c r="L63" s="91" t="str">
        <f>IF(COUNTIF(A63,"TRUE")=1,1.5,"")</f>
        <v/>
      </c>
      <c r="M63" s="90"/>
      <c r="N63" s="16"/>
      <c r="O63" s="188">
        <v>1.5</v>
      </c>
      <c r="P63" s="15"/>
      <c r="Q63" s="35"/>
    </row>
    <row r="64" spans="1:23">
      <c r="A64" s="3" t="b">
        <v>0</v>
      </c>
      <c r="B64" s="1" t="s">
        <v>71</v>
      </c>
      <c r="G64" s="1" t="s">
        <v>72</v>
      </c>
      <c r="I64" s="97"/>
      <c r="J64" s="178">
        <v>30</v>
      </c>
      <c r="L64" s="90"/>
      <c r="M64" s="91" t="str">
        <f>IF(COUNTIF(A64,"TRUE")=1,1,"")</f>
        <v/>
      </c>
      <c r="N64" s="16"/>
      <c r="O64" s="17"/>
      <c r="P64" s="196">
        <v>1</v>
      </c>
      <c r="Q64" s="35"/>
    </row>
    <row r="65" spans="1:26">
      <c r="A65" s="3" t="b">
        <v>0</v>
      </c>
      <c r="B65" s="1" t="s">
        <v>73</v>
      </c>
      <c r="D65" s="10"/>
      <c r="I65" s="97"/>
      <c r="L65" s="90"/>
      <c r="M65" s="90"/>
      <c r="N65" s="216" t="s">
        <v>74</v>
      </c>
      <c r="O65" s="183"/>
      <c r="P65" s="184"/>
      <c r="Q65" s="185"/>
    </row>
    <row r="66" spans="1:26" s="10" customFormat="1">
      <c r="I66" s="97"/>
      <c r="J66" s="22"/>
      <c r="K66" s="22"/>
      <c r="L66" s="91"/>
      <c r="M66" s="91"/>
      <c r="O66" s="50"/>
      <c r="P66" s="50"/>
      <c r="S66" s="1"/>
      <c r="T66" s="1"/>
    </row>
    <row r="67" spans="1:26" s="10" customFormat="1" ht="16.5" customHeight="1">
      <c r="A67" s="10" t="s">
        <v>75</v>
      </c>
      <c r="I67" s="110"/>
      <c r="J67" s="22"/>
      <c r="K67" s="22"/>
      <c r="L67" s="91"/>
      <c r="M67" s="91"/>
    </row>
    <row r="68" spans="1:26" s="10" customFormat="1" ht="66" customHeight="1">
      <c r="A68" s="224"/>
      <c r="B68" s="224"/>
      <c r="C68" s="224"/>
      <c r="D68" s="224"/>
      <c r="E68" s="224"/>
      <c r="F68" s="224"/>
      <c r="G68" s="224"/>
      <c r="H68" s="224"/>
      <c r="I68" s="97">
        <f>LEN(A68)</f>
        <v>0</v>
      </c>
      <c r="J68" s="22"/>
      <c r="K68" s="22"/>
      <c r="L68" s="91"/>
      <c r="M68" s="91"/>
    </row>
    <row r="69" spans="1:26" s="10" customFormat="1">
      <c r="A69" s="10" t="s">
        <v>76</v>
      </c>
      <c r="I69" s="110"/>
      <c r="J69" s="22"/>
      <c r="K69" s="22"/>
      <c r="L69" s="91"/>
      <c r="M69" s="91"/>
    </row>
    <row r="70" spans="1:26" s="10" customFormat="1">
      <c r="A70" s="111" t="s">
        <v>77</v>
      </c>
      <c r="B70" s="4"/>
      <c r="C70" s="111" t="s">
        <v>78</v>
      </c>
      <c r="D70" s="21"/>
      <c r="E70" s="111" t="s">
        <v>79</v>
      </c>
      <c r="F70" s="21"/>
      <c r="I70" s="110"/>
      <c r="J70" s="22"/>
      <c r="K70" s="22"/>
      <c r="L70" s="91"/>
      <c r="M70" s="91"/>
    </row>
    <row r="71" spans="1:26" s="10" customFormat="1">
      <c r="A71" s="111" t="s">
        <v>77</v>
      </c>
      <c r="B71" s="4"/>
      <c r="C71" s="111" t="s">
        <v>78</v>
      </c>
      <c r="D71" s="21"/>
      <c r="E71" s="111" t="s">
        <v>79</v>
      </c>
      <c r="F71" s="21"/>
      <c r="I71" s="110"/>
      <c r="J71" s="20"/>
      <c r="K71" s="20"/>
      <c r="L71" s="90"/>
      <c r="M71" s="90"/>
      <c r="N71" s="1"/>
      <c r="O71" s="82" t="s">
        <v>44</v>
      </c>
      <c r="Q71" s="44"/>
      <c r="R71" s="44"/>
      <c r="S71" s="1"/>
      <c r="T71" s="1"/>
      <c r="U71" s="1"/>
      <c r="V71" s="1"/>
      <c r="W71" s="1"/>
      <c r="X71" s="1"/>
      <c r="Y71" s="1"/>
      <c r="Z71" s="1"/>
    </row>
    <row r="72" spans="1:26" s="10" customFormat="1">
      <c r="A72" s="95" t="b">
        <v>0</v>
      </c>
      <c r="B72" s="10" t="s">
        <v>80</v>
      </c>
      <c r="I72" s="109"/>
      <c r="J72" s="182">
        <v>22</v>
      </c>
      <c r="K72" s="20"/>
      <c r="L72" s="91" t="str">
        <f t="shared" ref="L72" si="1">IF(COUNTIF(A72,"TRUE")=1,2,"")</f>
        <v/>
      </c>
      <c r="M72" s="90"/>
      <c r="N72" s="1"/>
      <c r="O72" s="189">
        <v>2</v>
      </c>
      <c r="Q72" s="44"/>
      <c r="R72" s="44"/>
      <c r="S72" s="1"/>
      <c r="T72" s="1"/>
      <c r="U72" s="1"/>
      <c r="V72" s="1"/>
      <c r="W72" s="1"/>
      <c r="X72" s="1"/>
      <c r="Y72" s="1"/>
      <c r="Z72" s="1"/>
    </row>
    <row r="73" spans="1:26" s="10" customFormat="1">
      <c r="A73" s="95" t="b">
        <v>0</v>
      </c>
      <c r="B73" s="10" t="s">
        <v>81</v>
      </c>
      <c r="I73" s="109"/>
      <c r="J73" s="182">
        <v>27</v>
      </c>
      <c r="K73" s="20"/>
      <c r="L73" s="91" t="str">
        <f>IF(COUNTIF(A73,"TRUE")=1,1.5,"")</f>
        <v/>
      </c>
      <c r="M73" s="90"/>
      <c r="N73" s="1"/>
      <c r="O73" s="190">
        <v>1.5</v>
      </c>
      <c r="Q73" s="44"/>
      <c r="R73" s="44"/>
      <c r="S73" s="1"/>
      <c r="T73" s="1"/>
      <c r="U73" s="1"/>
      <c r="V73" s="1"/>
      <c r="W73" s="1"/>
      <c r="X73" s="1"/>
      <c r="Y73" s="1"/>
      <c r="Z73" s="1"/>
    </row>
    <row r="74" spans="1:26" s="10" customFormat="1" ht="16.5" customHeight="1">
      <c r="B74" s="111"/>
      <c r="C74" s="111"/>
      <c r="D74" s="111"/>
      <c r="F74" s="111"/>
      <c r="G74" s="111"/>
      <c r="I74" s="110"/>
      <c r="J74" s="20"/>
      <c r="K74" s="20"/>
      <c r="L74" s="90"/>
      <c r="M74" s="90"/>
      <c r="Q74" s="1"/>
      <c r="R74" s="44"/>
      <c r="S74" s="1"/>
      <c r="T74" s="1"/>
      <c r="U74" s="1"/>
      <c r="V74" s="1"/>
      <c r="W74" s="1"/>
      <c r="X74" s="1"/>
      <c r="Y74" s="1"/>
      <c r="Z74" s="1"/>
    </row>
    <row r="75" spans="1:26" s="10" customFormat="1">
      <c r="A75" s="10" t="s">
        <v>82</v>
      </c>
      <c r="I75" s="110"/>
      <c r="J75" s="20"/>
      <c r="K75" s="20"/>
      <c r="L75" s="90"/>
      <c r="M75" s="90"/>
    </row>
    <row r="76" spans="1:26" s="10" customFormat="1">
      <c r="A76" s="10" t="s">
        <v>83</v>
      </c>
      <c r="I76" s="110"/>
      <c r="J76" s="20"/>
      <c r="K76" s="20"/>
      <c r="L76" s="90"/>
      <c r="M76" s="90"/>
      <c r="O76" s="74" t="s">
        <v>44</v>
      </c>
    </row>
    <row r="77" spans="1:26" s="10" customFormat="1" ht="66" customHeight="1">
      <c r="A77" s="224"/>
      <c r="B77" s="224"/>
      <c r="C77" s="224"/>
      <c r="D77" s="224"/>
      <c r="E77" s="224"/>
      <c r="F77" s="224"/>
      <c r="G77" s="224"/>
      <c r="H77" s="224"/>
      <c r="I77" s="97">
        <f>LEN(A77)</f>
        <v>0</v>
      </c>
      <c r="J77" s="180">
        <v>19</v>
      </c>
      <c r="K77" s="20"/>
      <c r="L77" s="91" t="str">
        <f>IF(COUNTA(A77),2,"")</f>
        <v/>
      </c>
      <c r="M77" s="90"/>
      <c r="O77" s="191">
        <v>2</v>
      </c>
    </row>
    <row r="78" spans="1:26" s="10" customFormat="1">
      <c r="I78" s="110"/>
      <c r="J78" s="20"/>
      <c r="K78" s="20"/>
      <c r="L78" s="90"/>
      <c r="M78" s="90"/>
    </row>
    <row r="79" spans="1:26">
      <c r="A79" s="1" t="s">
        <v>84</v>
      </c>
      <c r="I79" s="96"/>
      <c r="L79" s="90"/>
      <c r="M79" s="90"/>
    </row>
    <row r="80" spans="1:26">
      <c r="A80" s="3" t="b">
        <v>0</v>
      </c>
      <c r="B80" s="1" t="s">
        <v>85</v>
      </c>
      <c r="I80" s="97"/>
      <c r="J80" s="180">
        <v>11</v>
      </c>
      <c r="L80" s="90"/>
      <c r="M80" s="90"/>
      <c r="R80" s="194" t="s">
        <v>86</v>
      </c>
      <c r="S80" s="194" t="s">
        <v>87</v>
      </c>
      <c r="T80" s="194" t="s">
        <v>88</v>
      </c>
      <c r="U80" s="194" t="s">
        <v>89</v>
      </c>
    </row>
    <row r="81" spans="1:25">
      <c r="A81" s="3" t="b">
        <v>0</v>
      </c>
      <c r="B81" s="1" t="s">
        <v>302</v>
      </c>
      <c r="I81" s="97"/>
      <c r="J81" s="180" t="s">
        <v>90</v>
      </c>
      <c r="L81" s="90"/>
      <c r="M81" s="90"/>
      <c r="R81" s="194" t="s">
        <v>91</v>
      </c>
      <c r="S81" s="194"/>
      <c r="T81" s="194" t="s">
        <v>92</v>
      </c>
      <c r="U81" s="194">
        <v>2</v>
      </c>
    </row>
    <row r="82" spans="1:25">
      <c r="A82" s="112"/>
      <c r="B82" s="1" t="s">
        <v>93</v>
      </c>
      <c r="F82" s="222" t="s">
        <v>314</v>
      </c>
      <c r="G82" s="222"/>
      <c r="I82" s="97"/>
      <c r="J82" s="180" t="s">
        <v>90</v>
      </c>
      <c r="L82" s="203" t="str">
        <f>IF(COUNTIFS(A80,"TRUE",F82,"選択してください")=1,0,"")&amp;(IF(COUNTIFS(A80,"TRUE",F82,"ない 又は 月に1～2回程度")=1,2,""))&amp;(IF(COUNTIFS(A80,"TRUE",F82,"週1～2回")=1,1.5,""))&amp;(IF(COUNTIFS(A80,"TRUE",F82,"週3回以上")=1,1,""))&amp;(IF(COUNTIFS(A81,"TRUE",F82,"選択してください")=1,0,""))&amp;(IF(COUNTIFS(A81,"TRUE",F82,"ない 又は 月に1～2回程度")=1,1.5,""))&amp;(IF(COUNTIFS(A81,"TRUE",F82,"週1～2回")=1,1,""))&amp;(IF(COUNTIFS(A81,"TRUE",F82,"週3回以上")=1,0,""))&amp;(IF(A83=TRUE(),0,""))</f>
        <v/>
      </c>
      <c r="M82" s="90"/>
      <c r="R82" s="194" t="s">
        <v>91</v>
      </c>
      <c r="S82" s="194"/>
      <c r="T82" s="194" t="s">
        <v>94</v>
      </c>
      <c r="U82" s="194">
        <v>1.5</v>
      </c>
    </row>
    <row r="83" spans="1:25">
      <c r="A83" s="3" t="b">
        <v>0</v>
      </c>
      <c r="B83" s="1" t="s">
        <v>95</v>
      </c>
      <c r="I83" s="97"/>
      <c r="L83" s="204"/>
      <c r="M83" s="90"/>
      <c r="N83" s="12" t="s">
        <v>43</v>
      </c>
      <c r="O83" s="13" t="s">
        <v>44</v>
      </c>
      <c r="P83" s="14" t="s">
        <v>61</v>
      </c>
      <c r="Q83" s="47" t="s">
        <v>46</v>
      </c>
      <c r="R83" s="194" t="s">
        <v>91</v>
      </c>
      <c r="S83" s="194"/>
      <c r="T83" s="194" t="s">
        <v>96</v>
      </c>
      <c r="U83" s="194">
        <v>1</v>
      </c>
    </row>
    <row r="84" spans="1:25">
      <c r="A84" s="3" t="b">
        <v>0</v>
      </c>
      <c r="B84" s="1" t="s">
        <v>97</v>
      </c>
      <c r="I84" s="97"/>
      <c r="J84" s="180">
        <v>17</v>
      </c>
      <c r="L84" s="91" t="str">
        <f>IF(COUNTIF(A84,"TRUE")=1,-2,"")</f>
        <v/>
      </c>
      <c r="M84" s="90"/>
      <c r="N84" s="192">
        <v>-2</v>
      </c>
      <c r="O84" s="17"/>
      <c r="P84" s="35"/>
      <c r="Q84" s="37"/>
      <c r="R84" s="194" t="s">
        <v>98</v>
      </c>
      <c r="S84" s="194" t="s">
        <v>99</v>
      </c>
      <c r="T84" s="194" t="s">
        <v>92</v>
      </c>
      <c r="U84" s="194">
        <v>1.5</v>
      </c>
    </row>
    <row r="85" spans="1:25">
      <c r="A85" s="3" t="b">
        <v>0</v>
      </c>
      <c r="B85" s="1" t="s">
        <v>100</v>
      </c>
      <c r="I85" s="97"/>
      <c r="J85" s="180">
        <v>18</v>
      </c>
      <c r="L85" s="91" t="str">
        <f>IF(COUNTIF(A85,"TRUE")=1,-0.5,"")</f>
        <v/>
      </c>
      <c r="M85" s="90"/>
      <c r="N85" s="193">
        <v>-0.5</v>
      </c>
      <c r="O85" s="36"/>
      <c r="P85" s="37"/>
      <c r="Q85" s="37"/>
      <c r="R85" s="195" t="s">
        <v>98</v>
      </c>
      <c r="S85" s="194" t="s">
        <v>99</v>
      </c>
      <c r="T85" s="195" t="s">
        <v>94</v>
      </c>
      <c r="U85" s="195">
        <v>1</v>
      </c>
    </row>
    <row r="86" spans="1:25">
      <c r="A86" s="3" t="b">
        <v>0</v>
      </c>
      <c r="B86" s="1" t="s">
        <v>101</v>
      </c>
      <c r="I86" s="97"/>
      <c r="J86" s="180">
        <v>20</v>
      </c>
      <c r="L86" s="91" t="str">
        <f>IF(COUNTIF(A86,"TRUE")=1,2,"")</f>
        <v/>
      </c>
      <c r="M86" s="90"/>
      <c r="N86" s="31"/>
      <c r="O86" s="187">
        <v>2</v>
      </c>
      <c r="P86" s="35"/>
      <c r="Q86" s="35"/>
      <c r="R86" s="195" t="s">
        <v>98</v>
      </c>
      <c r="S86" s="194" t="s">
        <v>99</v>
      </c>
      <c r="T86" s="195" t="s">
        <v>96</v>
      </c>
      <c r="U86" s="195">
        <v>0</v>
      </c>
    </row>
    <row r="87" spans="1:25" s="10" customFormat="1" ht="18">
      <c r="A87" s="113" t="s">
        <v>102</v>
      </c>
      <c r="B87" s="113"/>
      <c r="C87" s="113"/>
      <c r="D87" s="113"/>
      <c r="E87" s="113"/>
      <c r="F87" s="113"/>
      <c r="G87" s="113"/>
      <c r="H87" s="113"/>
      <c r="I87" s="110"/>
      <c r="J87" s="22"/>
      <c r="K87" s="20"/>
      <c r="L87" s="87"/>
      <c r="M87" s="87"/>
    </row>
    <row r="88" spans="1:25" s="10" customFormat="1" ht="16.5" customHeight="1">
      <c r="A88" s="228" t="s">
        <v>103</v>
      </c>
      <c r="B88" s="228"/>
      <c r="C88" s="228"/>
      <c r="D88" s="228"/>
      <c r="E88" s="228"/>
      <c r="F88" s="228"/>
      <c r="G88" s="228"/>
      <c r="H88" s="228"/>
      <c r="I88" s="110"/>
      <c r="J88" s="20"/>
      <c r="K88" s="20"/>
      <c r="L88" s="88"/>
      <c r="M88" s="88"/>
      <c r="N88" s="12" t="s">
        <v>43</v>
      </c>
      <c r="O88" s="13" t="s">
        <v>44</v>
      </c>
      <c r="P88" s="14" t="s">
        <v>61</v>
      </c>
      <c r="Q88" s="47" t="s">
        <v>46</v>
      </c>
    </row>
    <row r="89" spans="1:25" hidden="1">
      <c r="A89" s="100"/>
      <c r="B89" s="44" t="s">
        <v>104</v>
      </c>
      <c r="I89" s="97"/>
      <c r="J89" s="178">
        <v>24</v>
      </c>
      <c r="L89" s="91" t="str">
        <f>IF(COUNTIF(A89,"TRUE")=1,2,"")</f>
        <v/>
      </c>
      <c r="M89" s="90"/>
      <c r="N89" s="16"/>
      <c r="O89" s="179">
        <v>2</v>
      </c>
      <c r="P89" s="15"/>
      <c r="Q89" s="35"/>
    </row>
    <row r="90" spans="1:25">
      <c r="A90" s="3" t="b">
        <v>0</v>
      </c>
      <c r="B90" s="1" t="s">
        <v>105</v>
      </c>
      <c r="I90" s="97"/>
      <c r="J90" s="180">
        <v>25</v>
      </c>
      <c r="L90" s="91" t="str">
        <f>IF(COUNTIF(A90,"TRUE")=1,2,"")</f>
        <v/>
      </c>
      <c r="M90" s="90"/>
      <c r="N90" s="16"/>
      <c r="O90" s="188">
        <v>2</v>
      </c>
      <c r="P90" s="15"/>
      <c r="Q90" s="35"/>
    </row>
    <row r="91" spans="1:25">
      <c r="A91" s="3" t="b">
        <v>0</v>
      </c>
      <c r="B91" s="1" t="s">
        <v>106</v>
      </c>
      <c r="I91" s="97"/>
      <c r="J91" s="178">
        <v>32</v>
      </c>
      <c r="L91" s="90"/>
      <c r="M91" s="91" t="str">
        <f>IF(COUNTIF(A91,"TRUE")=1,1,"")</f>
        <v/>
      </c>
      <c r="N91" s="16"/>
      <c r="O91" s="18"/>
      <c r="P91" s="196">
        <v>1</v>
      </c>
      <c r="Q91" s="35"/>
    </row>
    <row r="92" spans="1:25" hidden="1">
      <c r="A92" s="100"/>
      <c r="B92" s="44" t="s">
        <v>107</v>
      </c>
      <c r="I92" s="97"/>
      <c r="J92" s="182">
        <v>33</v>
      </c>
      <c r="L92" s="90"/>
      <c r="M92" s="91" t="str">
        <f>IF(COUNTIF(A92,"TRUE")=1,0.5,"")</f>
        <v/>
      </c>
      <c r="N92" s="16"/>
      <c r="O92" s="18"/>
      <c r="P92" s="181">
        <v>0.5</v>
      </c>
      <c r="Q92" s="35"/>
      <c r="S92" s="85"/>
    </row>
    <row r="93" spans="1:25">
      <c r="A93" s="3" t="b">
        <v>0</v>
      </c>
      <c r="B93" s="1" t="s">
        <v>108</v>
      </c>
      <c r="I93" s="97"/>
      <c r="J93" s="217">
        <v>37</v>
      </c>
      <c r="L93" s="91" t="str">
        <f>IF(COUNTIF(A93,"TRUE")=1,2,"")</f>
        <v/>
      </c>
      <c r="M93" s="91">
        <f>IF(COUNTIF(A43,"FALSE")=1,0.5,"")</f>
        <v>0.5</v>
      </c>
      <c r="N93" s="16"/>
      <c r="O93" s="18"/>
      <c r="P93" s="15">
        <v>0.5</v>
      </c>
      <c r="Q93" s="219">
        <v>2</v>
      </c>
      <c r="X93" s="201"/>
    </row>
    <row r="94" spans="1:25">
      <c r="A94" s="3" t="b">
        <v>0</v>
      </c>
      <c r="B94" s="1" t="s">
        <v>109</v>
      </c>
      <c r="I94" s="97"/>
      <c r="J94" s="217">
        <v>38</v>
      </c>
      <c r="L94" s="91" t="str">
        <f>IF(COUNTIF(A94,"TRUE")=1,1,"")</f>
        <v/>
      </c>
      <c r="M94" s="91">
        <f>IF(COUNTIF(A43,"FALSE")=1,0.5,"")</f>
        <v>0.5</v>
      </c>
      <c r="N94" s="16"/>
      <c r="O94" s="18"/>
      <c r="P94" s="15">
        <v>0.5</v>
      </c>
      <c r="Q94" s="219">
        <v>1</v>
      </c>
      <c r="X94" s="201"/>
    </row>
    <row r="95" spans="1:25" s="10" customFormat="1">
      <c r="A95" s="10" t="s">
        <v>110</v>
      </c>
      <c r="I95" s="110"/>
      <c r="J95" s="20"/>
      <c r="K95" s="20"/>
      <c r="L95" s="87">
        <f>SUM(L38:L94)</f>
        <v>0</v>
      </c>
      <c r="M95" s="88">
        <f>SUM(M38:M94)</f>
        <v>1</v>
      </c>
      <c r="X95" s="202"/>
    </row>
    <row r="96" spans="1:25" s="10" customFormat="1" ht="49.5" customHeight="1">
      <c r="A96" s="227"/>
      <c r="B96" s="227"/>
      <c r="C96" s="227"/>
      <c r="D96" s="227"/>
      <c r="E96" s="227"/>
      <c r="F96" s="227"/>
      <c r="G96" s="227"/>
      <c r="H96" s="227"/>
      <c r="I96" s="110"/>
      <c r="K96" s="5"/>
      <c r="L96" s="89" t="s">
        <v>41</v>
      </c>
      <c r="M96" s="94" t="s">
        <v>42</v>
      </c>
      <c r="Y96" s="1"/>
    </row>
    <row r="97" spans="1:13" s="10" customFormat="1">
      <c r="A97" s="10" t="s">
        <v>115</v>
      </c>
      <c r="B97" s="114"/>
      <c r="C97" s="114"/>
      <c r="I97" s="110"/>
      <c r="J97" s="20"/>
      <c r="K97" s="20"/>
      <c r="L97" s="87"/>
      <c r="M97" s="87"/>
    </row>
    <row r="98" spans="1:13" s="10" customFormat="1" ht="148.5" customHeight="1">
      <c r="A98" s="227"/>
      <c r="B98" s="233"/>
      <c r="C98" s="233"/>
      <c r="D98" s="233"/>
      <c r="E98" s="233"/>
      <c r="F98" s="233"/>
      <c r="G98" s="233"/>
      <c r="H98" s="233"/>
      <c r="I98" s="97">
        <f>LEN(A98)</f>
        <v>0</v>
      </c>
      <c r="J98" s="20"/>
      <c r="L98" s="87"/>
      <c r="M98" s="86"/>
    </row>
    <row r="99" spans="1:13" s="10" customFormat="1" ht="16.5" customHeight="1">
      <c r="A99" s="1" t="s">
        <v>116</v>
      </c>
      <c r="D99" s="236" t="s">
        <v>225</v>
      </c>
      <c r="E99" s="236"/>
      <c r="I99" s="110"/>
      <c r="L99" s="87"/>
      <c r="M99" s="87"/>
    </row>
    <row r="100" spans="1:13" s="10" customFormat="1" ht="16.5" customHeight="1">
      <c r="A100" s="234" t="str">
        <f>IF(COUNTIF(D99,"取得した"),"2020年11月～現在までの実績を入力してください","")&amp;IF(COUNTIF(D99,"取得していない"),"2021年11月～現在までの実績を入力してください","")</f>
        <v/>
      </c>
      <c r="B100" s="234"/>
      <c r="C100" s="234"/>
      <c r="D100" s="234"/>
      <c r="E100" s="234"/>
      <c r="F100" s="234"/>
      <c r="G100" s="234"/>
      <c r="H100" s="234"/>
      <c r="I100" s="110"/>
      <c r="L100" s="87"/>
      <c r="M100" s="87"/>
    </row>
    <row r="101" spans="1:13" s="10" customFormat="1" ht="33" customHeight="1">
      <c r="A101" s="226" t="s">
        <v>118</v>
      </c>
      <c r="B101" s="226"/>
      <c r="C101" s="226"/>
      <c r="D101" s="226"/>
      <c r="E101" s="226"/>
      <c r="F101" s="226"/>
      <c r="G101" s="226"/>
      <c r="H101" s="226"/>
      <c r="I101" s="110"/>
      <c r="L101" s="87"/>
      <c r="M101" s="87"/>
    </row>
    <row r="102" spans="1:13" s="10" customFormat="1">
      <c r="A102" s="116" t="s">
        <v>119</v>
      </c>
      <c r="B102" s="227"/>
      <c r="C102" s="227"/>
      <c r="D102" s="227"/>
      <c r="E102" s="227"/>
      <c r="F102" s="227"/>
      <c r="G102" s="227"/>
      <c r="H102" s="227"/>
      <c r="I102" s="110"/>
      <c r="L102" s="87"/>
      <c r="M102" s="87"/>
    </row>
    <row r="103" spans="1:13" s="10" customFormat="1" ht="16.5" customHeight="1">
      <c r="A103" s="96" t="s">
        <v>120</v>
      </c>
      <c r="B103" s="117"/>
      <c r="C103" s="117"/>
      <c r="D103" s="109"/>
      <c r="E103" s="96" t="s">
        <v>121</v>
      </c>
      <c r="F103" s="117"/>
      <c r="G103" s="117"/>
      <c r="H103" s="109"/>
      <c r="I103" s="110"/>
      <c r="L103" s="87"/>
      <c r="M103" s="87"/>
    </row>
    <row r="104" spans="1:13" s="10" customFormat="1" ht="16.5" customHeight="1">
      <c r="A104" s="118" t="s">
        <v>122</v>
      </c>
      <c r="I104" s="110"/>
      <c r="L104" s="87"/>
      <c r="M104" s="87"/>
    </row>
    <row r="105" spans="1:13" s="10" customFormat="1" ht="16.5" customHeight="1">
      <c r="A105" s="111" t="s">
        <v>123</v>
      </c>
      <c r="B105" s="21"/>
      <c r="C105" s="10" t="s">
        <v>124</v>
      </c>
      <c r="E105" s="119" t="s">
        <v>123</v>
      </c>
      <c r="F105" s="21"/>
      <c r="G105" s="10" t="s">
        <v>125</v>
      </c>
      <c r="I105" s="120">
        <f t="shared" ref="I105:I107" si="2">B105+F105</f>
        <v>0</v>
      </c>
      <c r="L105" s="87"/>
      <c r="M105" s="87"/>
    </row>
    <row r="106" spans="1:13" s="10" customFormat="1">
      <c r="A106" s="111" t="s">
        <v>126</v>
      </c>
      <c r="B106" s="21"/>
      <c r="C106" s="10" t="s">
        <v>124</v>
      </c>
      <c r="E106" s="119" t="s">
        <v>126</v>
      </c>
      <c r="F106" s="21"/>
      <c r="G106" s="10" t="s">
        <v>124</v>
      </c>
      <c r="I106" s="120">
        <f t="shared" si="2"/>
        <v>0</v>
      </c>
      <c r="L106" s="87"/>
      <c r="M106" s="87"/>
    </row>
    <row r="107" spans="1:13" s="10" customFormat="1">
      <c r="A107" s="111" t="s">
        <v>127</v>
      </c>
      <c r="B107" s="21"/>
      <c r="C107" s="10" t="s">
        <v>124</v>
      </c>
      <c r="E107" s="119" t="s">
        <v>127</v>
      </c>
      <c r="F107" s="21"/>
      <c r="G107" s="10" t="s">
        <v>124</v>
      </c>
      <c r="H107" s="11"/>
      <c r="I107" s="120">
        <f t="shared" si="2"/>
        <v>0</v>
      </c>
      <c r="L107" s="87"/>
      <c r="M107" s="87"/>
    </row>
    <row r="108" spans="1:13" s="10" customFormat="1">
      <c r="A108" s="111" t="s">
        <v>128</v>
      </c>
      <c r="B108" s="10">
        <f>SUM(B105:B107)</f>
        <v>0</v>
      </c>
      <c r="C108" s="10" t="s">
        <v>124</v>
      </c>
      <c r="E108" s="119" t="s">
        <v>128</v>
      </c>
      <c r="F108" s="10">
        <f>SUM(F105:F107)</f>
        <v>0</v>
      </c>
      <c r="G108" s="10" t="s">
        <v>129</v>
      </c>
      <c r="I108" s="120">
        <f>B108+F108</f>
        <v>0</v>
      </c>
      <c r="L108" s="87"/>
      <c r="M108" s="87"/>
    </row>
    <row r="109" spans="1:13" s="10" customFormat="1">
      <c r="A109" s="200" t="s">
        <v>130</v>
      </c>
      <c r="B109" s="109"/>
      <c r="C109" s="109"/>
      <c r="D109" s="109"/>
      <c r="E109" s="149"/>
      <c r="F109" s="109"/>
      <c r="G109" s="109"/>
      <c r="H109" s="109"/>
      <c r="I109" s="120"/>
      <c r="L109" s="87"/>
      <c r="M109" s="87"/>
    </row>
    <row r="110" spans="1:13" s="10" customFormat="1">
      <c r="A110" s="111"/>
      <c r="B110" s="21"/>
      <c r="C110" s="10" t="s">
        <v>131</v>
      </c>
      <c r="E110" s="119"/>
      <c r="F110" s="21"/>
      <c r="G110" s="10" t="s">
        <v>132</v>
      </c>
      <c r="I110" s="120">
        <f>B110+F110</f>
        <v>0</v>
      </c>
      <c r="L110" s="87"/>
      <c r="M110" s="87"/>
    </row>
    <row r="111" spans="1:13" s="10" customFormat="1">
      <c r="A111" s="200" t="s">
        <v>133</v>
      </c>
      <c r="B111" s="109"/>
      <c r="C111" s="109"/>
      <c r="D111" s="109"/>
      <c r="E111" s="149"/>
      <c r="F111" s="109"/>
      <c r="G111" s="109"/>
      <c r="H111" s="109"/>
      <c r="I111" s="120"/>
      <c r="L111" s="87"/>
      <c r="M111" s="87"/>
    </row>
    <row r="112" spans="1:13" s="10" customFormat="1">
      <c r="A112" s="111" t="s">
        <v>134</v>
      </c>
      <c r="B112" s="21"/>
      <c r="C112" s="10" t="s">
        <v>135</v>
      </c>
      <c r="E112" s="119" t="s">
        <v>134</v>
      </c>
      <c r="F112" s="21"/>
      <c r="G112" s="10" t="s">
        <v>136</v>
      </c>
      <c r="I112" s="120">
        <f>B112+F112</f>
        <v>0</v>
      </c>
      <c r="L112" s="87"/>
      <c r="M112" s="87"/>
    </row>
    <row r="113" spans="1:13" s="10" customFormat="1">
      <c r="A113" s="111" t="s">
        <v>137</v>
      </c>
      <c r="B113" s="21"/>
      <c r="C113" s="10" t="s">
        <v>135</v>
      </c>
      <c r="E113" s="119" t="s">
        <v>137</v>
      </c>
      <c r="F113" s="21"/>
      <c r="G113" s="10" t="s">
        <v>136</v>
      </c>
      <c r="I113" s="120">
        <f>B113+F113</f>
        <v>0</v>
      </c>
      <c r="L113" s="87"/>
      <c r="M113" s="87"/>
    </row>
    <row r="114" spans="1:13" s="10" customFormat="1">
      <c r="A114" s="200" t="s">
        <v>138</v>
      </c>
      <c r="B114" s="96"/>
      <c r="C114" s="96"/>
      <c r="D114" s="109"/>
      <c r="E114" s="109"/>
      <c r="F114" s="96"/>
      <c r="G114" s="96"/>
      <c r="H114" s="96"/>
      <c r="I114" s="120"/>
      <c r="L114" s="87"/>
      <c r="M114" s="87"/>
    </row>
    <row r="115" spans="1:13" s="10" customFormat="1">
      <c r="B115" s="21"/>
      <c r="C115" s="1" t="s">
        <v>135</v>
      </c>
      <c r="E115" s="121"/>
      <c r="F115" s="21"/>
      <c r="G115" s="1" t="s">
        <v>139</v>
      </c>
      <c r="H115" s="1"/>
      <c r="I115" s="120">
        <f>B115+F115</f>
        <v>0</v>
      </c>
      <c r="L115" s="87"/>
      <c r="M115" s="87"/>
    </row>
    <row r="116" spans="1:13" s="10" customFormat="1">
      <c r="A116" s="200" t="s">
        <v>140</v>
      </c>
      <c r="B116" s="109"/>
      <c r="C116" s="109"/>
      <c r="D116" s="109"/>
      <c r="E116" s="109"/>
      <c r="F116" s="109"/>
      <c r="G116" s="109"/>
      <c r="H116" s="109"/>
      <c r="I116" s="120"/>
      <c r="L116" s="87"/>
      <c r="M116" s="87"/>
    </row>
    <row r="117" spans="1:13" s="10" customFormat="1">
      <c r="A117" s="111"/>
      <c r="B117" s="21"/>
      <c r="C117" s="10" t="s">
        <v>141</v>
      </c>
      <c r="E117" s="121"/>
      <c r="F117" s="21"/>
      <c r="G117" s="10" t="s">
        <v>142</v>
      </c>
      <c r="I117" s="120">
        <f>B117+F117</f>
        <v>0</v>
      </c>
      <c r="L117" s="87"/>
      <c r="M117" s="87"/>
    </row>
    <row r="118" spans="1:13" s="10" customFormat="1">
      <c r="A118" s="200" t="s">
        <v>143</v>
      </c>
      <c r="B118" s="109"/>
      <c r="C118" s="109"/>
      <c r="D118" s="109"/>
      <c r="E118" s="109"/>
      <c r="F118" s="109"/>
      <c r="G118" s="109"/>
      <c r="H118" s="109"/>
      <c r="I118" s="120"/>
      <c r="L118" s="87"/>
      <c r="M118" s="87"/>
    </row>
    <row r="119" spans="1:13" s="10" customFormat="1">
      <c r="A119" s="111"/>
      <c r="B119" s="21"/>
      <c r="C119" s="10" t="s">
        <v>141</v>
      </c>
      <c r="E119" s="121"/>
      <c r="F119" s="21"/>
      <c r="G119" s="10" t="s">
        <v>144</v>
      </c>
      <c r="I119" s="120">
        <f>B119+F119</f>
        <v>0</v>
      </c>
      <c r="L119" s="87"/>
      <c r="M119" s="87"/>
    </row>
    <row r="120" spans="1:13" s="10" customFormat="1" ht="16.5" customHeight="1">
      <c r="A120" s="111"/>
      <c r="E120" s="235" t="s">
        <v>145</v>
      </c>
      <c r="F120" s="235"/>
      <c r="G120" s="235"/>
      <c r="H120" s="235"/>
      <c r="I120" s="120"/>
      <c r="L120" s="87"/>
      <c r="M120" s="87"/>
    </row>
    <row r="121" spans="1:13" s="10" customFormat="1">
      <c r="A121" s="10" t="s">
        <v>146</v>
      </c>
      <c r="I121" s="122"/>
      <c r="L121" s="87"/>
      <c r="M121" s="87"/>
    </row>
    <row r="122" spans="1:13" s="10" customFormat="1">
      <c r="A122" s="10" t="s">
        <v>147</v>
      </c>
      <c r="I122" s="122"/>
      <c r="L122" s="87"/>
      <c r="M122" s="87"/>
    </row>
    <row r="123" spans="1:13" s="10" customFormat="1" ht="49.5" customHeight="1">
      <c r="A123" s="227"/>
      <c r="B123" s="227"/>
      <c r="C123" s="227"/>
      <c r="D123" s="227"/>
      <c r="E123" s="227"/>
      <c r="F123" s="227"/>
      <c r="G123" s="227"/>
      <c r="H123" s="227"/>
      <c r="I123" s="122"/>
      <c r="L123" s="87"/>
      <c r="M123" s="87"/>
    </row>
    <row r="124" spans="1:13" s="10" customFormat="1">
      <c r="A124" s="10" t="s">
        <v>148</v>
      </c>
      <c r="B124" s="11"/>
      <c r="C124" s="11"/>
      <c r="D124" s="11"/>
      <c r="E124" s="11"/>
      <c r="F124" s="11"/>
      <c r="G124" s="11"/>
      <c r="H124" s="11"/>
      <c r="I124" s="122"/>
      <c r="J124" s="20"/>
      <c r="K124" s="20"/>
      <c r="L124" s="86"/>
      <c r="M124" s="86"/>
    </row>
    <row r="125" spans="1:13" s="10" customFormat="1" ht="49.5" customHeight="1">
      <c r="A125" s="227"/>
      <c r="B125" s="227"/>
      <c r="C125" s="227"/>
      <c r="D125" s="227"/>
      <c r="E125" s="227"/>
      <c r="F125" s="227"/>
      <c r="G125" s="227"/>
      <c r="H125" s="227"/>
      <c r="I125" s="122"/>
      <c r="J125" s="20"/>
      <c r="K125" s="20"/>
      <c r="L125" s="86"/>
      <c r="M125" s="86"/>
    </row>
    <row r="126" spans="1:13" s="10" customFormat="1">
      <c r="A126" s="10" t="s">
        <v>149</v>
      </c>
      <c r="B126" s="11"/>
      <c r="C126" s="11"/>
      <c r="D126" s="11"/>
      <c r="E126" s="11"/>
      <c r="F126" s="11"/>
      <c r="G126" s="11"/>
      <c r="H126" s="11"/>
      <c r="I126" s="122"/>
      <c r="J126" s="20"/>
      <c r="K126" s="20"/>
      <c r="L126" s="86"/>
      <c r="M126" s="86"/>
    </row>
    <row r="127" spans="1:13" s="10" customFormat="1" ht="49.5" customHeight="1">
      <c r="A127" s="227"/>
      <c r="B127" s="227"/>
      <c r="C127" s="227"/>
      <c r="D127" s="227"/>
      <c r="E127" s="227"/>
      <c r="F127" s="227"/>
      <c r="G127" s="227"/>
      <c r="H127" s="227"/>
      <c r="I127" s="122"/>
      <c r="J127" s="20"/>
      <c r="K127" s="20"/>
      <c r="L127" s="86"/>
      <c r="M127" s="86"/>
    </row>
    <row r="128" spans="1:13" ht="18">
      <c r="A128" s="107" t="s">
        <v>150</v>
      </c>
      <c r="B128" s="123"/>
      <c r="C128" s="123"/>
      <c r="D128" s="123"/>
      <c r="E128" s="123"/>
      <c r="F128" s="123"/>
      <c r="G128" s="123"/>
      <c r="H128" s="123"/>
      <c r="I128" s="124"/>
      <c r="L128" s="88"/>
      <c r="M128" s="88"/>
    </row>
    <row r="129" spans="1:9">
      <c r="A129" s="10" t="s">
        <v>151</v>
      </c>
      <c r="B129" s="10"/>
      <c r="C129" s="10"/>
      <c r="D129" s="10"/>
      <c r="E129" s="10"/>
      <c r="F129" s="10"/>
      <c r="G129" s="10"/>
      <c r="H129" s="10"/>
      <c r="I129" s="124"/>
    </row>
    <row r="130" spans="1:9">
      <c r="A130" s="6"/>
      <c r="B130" s="20" t="s">
        <v>56</v>
      </c>
      <c r="C130" s="6"/>
      <c r="D130" s="1" t="s">
        <v>152</v>
      </c>
      <c r="E130" s="111" t="s">
        <v>153</v>
      </c>
      <c r="F130" s="4"/>
      <c r="G130" s="1" t="s">
        <v>154</v>
      </c>
      <c r="H130" s="10"/>
      <c r="I130" s="124"/>
    </row>
    <row r="131" spans="1:9">
      <c r="A131" s="125"/>
      <c r="C131" s="126"/>
      <c r="E131" s="111" t="s">
        <v>155</v>
      </c>
      <c r="F131" s="4"/>
      <c r="G131" s="1" t="s">
        <v>19</v>
      </c>
      <c r="I131" s="124"/>
    </row>
    <row r="132" spans="1:9">
      <c r="A132" s="111"/>
      <c r="E132" s="111" t="s">
        <v>156</v>
      </c>
      <c r="F132" s="4"/>
      <c r="G132" s="1" t="s">
        <v>19</v>
      </c>
      <c r="I132" s="127"/>
    </row>
    <row r="133" spans="1:9">
      <c r="A133" s="1" t="s">
        <v>157</v>
      </c>
      <c r="I133" s="124"/>
    </row>
    <row r="134" spans="1:9">
      <c r="A134" s="3" t="b">
        <v>0</v>
      </c>
      <c r="B134" s="1" t="s">
        <v>158</v>
      </c>
      <c r="I134" s="124"/>
    </row>
    <row r="135" spans="1:9">
      <c r="A135" s="3" t="b">
        <v>0</v>
      </c>
      <c r="B135" s="1" t="s">
        <v>159</v>
      </c>
      <c r="I135" s="124"/>
    </row>
    <row r="136" spans="1:9" ht="16.5" customHeight="1">
      <c r="A136" s="3" t="b">
        <v>0</v>
      </c>
      <c r="B136" s="1" t="s">
        <v>160</v>
      </c>
      <c r="I136" s="124"/>
    </row>
    <row r="137" spans="1:9">
      <c r="A137" s="3" t="b">
        <v>0</v>
      </c>
      <c r="B137" s="1" t="s">
        <v>161</v>
      </c>
      <c r="I137" s="124"/>
    </row>
    <row r="138" spans="1:9">
      <c r="A138" s="3" t="b">
        <v>0</v>
      </c>
      <c r="B138" s="1" t="s">
        <v>162</v>
      </c>
      <c r="I138" s="124"/>
    </row>
    <row r="139" spans="1:9">
      <c r="A139" s="3"/>
      <c r="B139" s="1" t="s">
        <v>163</v>
      </c>
      <c r="I139" s="124"/>
    </row>
    <row r="140" spans="1:9">
      <c r="A140" s="3" t="b">
        <v>0</v>
      </c>
      <c r="B140" s="1" t="s">
        <v>164</v>
      </c>
      <c r="I140" s="124"/>
    </row>
    <row r="141" spans="1:9">
      <c r="A141" s="1" t="s">
        <v>165</v>
      </c>
      <c r="I141" s="124"/>
    </row>
    <row r="142" spans="1:9">
      <c r="I142" s="124"/>
    </row>
    <row r="143" spans="1:9">
      <c r="A143" s="1" t="s">
        <v>166</v>
      </c>
      <c r="I143" s="124"/>
    </row>
    <row r="144" spans="1:9" ht="66" customHeight="1">
      <c r="A144" s="224"/>
      <c r="B144" s="224"/>
      <c r="C144" s="224"/>
      <c r="D144" s="224"/>
      <c r="E144" s="224"/>
      <c r="F144" s="224"/>
      <c r="G144" s="224"/>
      <c r="H144" s="224"/>
      <c r="I144" s="97">
        <f>LEN(A144)</f>
        <v>0</v>
      </c>
    </row>
    <row r="145" spans="1:17">
      <c r="A145" s="96"/>
      <c r="B145" s="96"/>
      <c r="C145" s="96"/>
      <c r="D145" s="96"/>
      <c r="E145" s="96"/>
      <c r="F145" s="96"/>
      <c r="G145" s="96"/>
      <c r="H145" s="96"/>
      <c r="I145" s="127"/>
    </row>
    <row r="146" spans="1:17">
      <c r="A146" s="128">
        <f>④科研費等!C4</f>
        <v>0</v>
      </c>
      <c r="B146" s="128">
        <f>④科研費等!C13</f>
        <v>0</v>
      </c>
      <c r="C146" s="128">
        <f>④科研費等!C22</f>
        <v>0</v>
      </c>
      <c r="D146" s="128">
        <f>④科研費等!C31</f>
        <v>0</v>
      </c>
      <c r="E146" s="128">
        <f>④科研費等!C40</f>
        <v>0</v>
      </c>
      <c r="F146" s="10"/>
      <c r="G146" s="10"/>
      <c r="H146" s="10"/>
      <c r="I146" s="10"/>
      <c r="J146" s="1"/>
      <c r="K146" s="5"/>
      <c r="M146" s="88"/>
    </row>
    <row r="147" spans="1:17">
      <c r="A147" s="128">
        <f>④科研費等!C5</f>
        <v>0</v>
      </c>
      <c r="B147" s="128">
        <f>④科研費等!C14</f>
        <v>0</v>
      </c>
      <c r="C147" s="128">
        <f>④科研費等!C23</f>
        <v>0</v>
      </c>
      <c r="D147" s="128">
        <f>④科研費等!C32</f>
        <v>0</v>
      </c>
      <c r="E147" s="128">
        <f>④科研費等!C41</f>
        <v>0</v>
      </c>
      <c r="F147" s="10"/>
      <c r="G147" s="10"/>
      <c r="H147" s="10"/>
      <c r="I147" s="10"/>
      <c r="J147" s="1"/>
      <c r="K147" s="5"/>
      <c r="M147" s="88"/>
      <c r="N147" s="10"/>
      <c r="O147" s="10"/>
      <c r="Q147" s="10"/>
    </row>
    <row r="148" spans="1:17">
      <c r="A148" s="128">
        <f>④科研費等!C7</f>
        <v>0</v>
      </c>
      <c r="B148" s="128">
        <f>④科研費等!C16</f>
        <v>0</v>
      </c>
      <c r="C148" s="128">
        <f>④科研費等!C25</f>
        <v>0</v>
      </c>
      <c r="D148" s="128">
        <f>④科研費等!C34</f>
        <v>0</v>
      </c>
      <c r="E148" s="128">
        <f>④科研費等!C43</f>
        <v>0</v>
      </c>
      <c r="F148" s="10"/>
      <c r="G148" s="10"/>
      <c r="H148" s="10"/>
      <c r="I148" s="10"/>
      <c r="J148" s="1"/>
      <c r="K148" s="5"/>
      <c r="M148" s="88"/>
      <c r="N148" s="10"/>
      <c r="O148" s="10"/>
      <c r="Q148" s="10"/>
    </row>
    <row r="149" spans="1:17">
      <c r="A149" s="128">
        <f>④科研費等!C8</f>
        <v>0</v>
      </c>
      <c r="B149" s="128">
        <f>④科研費等!C17</f>
        <v>0</v>
      </c>
      <c r="C149" s="128">
        <f>④科研費等!C26</f>
        <v>0</v>
      </c>
      <c r="D149" s="128">
        <f>④科研費等!C35</f>
        <v>0</v>
      </c>
      <c r="E149" s="128">
        <f>④科研費等!C44</f>
        <v>0</v>
      </c>
      <c r="F149" s="10"/>
      <c r="G149" s="10"/>
      <c r="H149" s="10"/>
      <c r="I149" s="10"/>
      <c r="J149" s="1"/>
      <c r="K149" s="5"/>
      <c r="M149" s="88"/>
      <c r="N149" s="10"/>
      <c r="O149" s="10"/>
      <c r="Q149" s="10"/>
    </row>
    <row r="150" spans="1:17">
      <c r="A150" s="128">
        <f>④科研費等!C9</f>
        <v>0</v>
      </c>
      <c r="B150" s="128">
        <f>④科研費等!C18</f>
        <v>0</v>
      </c>
      <c r="C150" s="128">
        <f>④科研費等!C27</f>
        <v>0</v>
      </c>
      <c r="D150" s="128">
        <f>④科研費等!C36</f>
        <v>0</v>
      </c>
      <c r="E150" s="128">
        <f>④科研費等!C45</f>
        <v>0</v>
      </c>
      <c r="F150" s="10"/>
      <c r="G150" s="10"/>
      <c r="H150" s="10"/>
      <c r="I150" s="10"/>
      <c r="J150" s="1"/>
      <c r="K150" s="5"/>
      <c r="M150" s="88"/>
      <c r="N150" s="29"/>
      <c r="O150" s="10"/>
      <c r="Q150" s="10"/>
    </row>
    <row r="151" spans="1:17">
      <c r="A151" s="128">
        <f>④科研費等!E9</f>
        <v>0</v>
      </c>
      <c r="B151" s="128">
        <f>④科研費等!E18</f>
        <v>0</v>
      </c>
      <c r="C151" s="128">
        <f>④科研費等!E27</f>
        <v>0</v>
      </c>
      <c r="D151" s="128">
        <f>④科研費等!E36</f>
        <v>0</v>
      </c>
      <c r="E151" s="128">
        <f>④科研費等!E45</f>
        <v>0</v>
      </c>
      <c r="F151" s="10"/>
      <c r="G151" s="10"/>
      <c r="H151" s="10"/>
      <c r="I151" s="10"/>
      <c r="J151" s="1"/>
      <c r="K151" s="5"/>
      <c r="M151" s="88"/>
      <c r="N151" s="10"/>
      <c r="O151" s="10"/>
      <c r="Q151" s="10"/>
    </row>
    <row r="152" spans="1:17">
      <c r="A152" s="129">
        <f>④科研費等!C10</f>
        <v>0</v>
      </c>
      <c r="B152" s="129">
        <f>④科研費等!C19</f>
        <v>0</v>
      </c>
      <c r="C152" s="129">
        <f>④科研費等!C28</f>
        <v>0</v>
      </c>
      <c r="D152" s="129">
        <f>④科研費等!C37</f>
        <v>0</v>
      </c>
      <c r="E152" s="129">
        <f>④科研費等!C46</f>
        <v>0</v>
      </c>
      <c r="F152" s="29"/>
      <c r="G152" s="29"/>
      <c r="H152" s="10"/>
      <c r="I152" s="10"/>
      <c r="J152" s="1"/>
      <c r="K152" s="5"/>
      <c r="M152" s="88"/>
      <c r="N152" s="29"/>
      <c r="O152" s="10"/>
      <c r="Q152" s="10"/>
    </row>
    <row r="153" spans="1:17">
      <c r="A153" s="129">
        <f>④科研費等!C11</f>
        <v>0</v>
      </c>
      <c r="B153" s="129">
        <f>④科研費等!C20</f>
        <v>0</v>
      </c>
      <c r="C153" s="129">
        <f>④科研費等!C29</f>
        <v>0</v>
      </c>
      <c r="D153" s="129">
        <f>④科研費等!C38</f>
        <v>0</v>
      </c>
      <c r="E153" s="129">
        <f>④科研費等!C47</f>
        <v>0</v>
      </c>
      <c r="F153" s="29"/>
      <c r="G153" s="29"/>
      <c r="H153" s="10"/>
      <c r="I153" s="10"/>
      <c r="J153" s="1"/>
      <c r="K153" s="5"/>
      <c r="M153" s="88"/>
      <c r="N153" s="29"/>
      <c r="O153" s="10"/>
      <c r="Q153" s="10"/>
    </row>
    <row r="155" spans="1:17" s="146" customFormat="1" ht="49.5">
      <c r="A155" s="205" t="s">
        <v>111</v>
      </c>
      <c r="B155" s="206" t="s">
        <v>112</v>
      </c>
      <c r="C155" s="207" t="s">
        <v>113</v>
      </c>
      <c r="D155" s="206" t="s">
        <v>114</v>
      </c>
      <c r="E155" s="206" t="s">
        <v>305</v>
      </c>
      <c r="I155" s="208"/>
      <c r="J155" s="208"/>
      <c r="K155" s="208"/>
      <c r="L155" s="209"/>
      <c r="M155" s="209"/>
    </row>
    <row r="156" spans="1:17" s="146" customFormat="1">
      <c r="A156" s="210">
        <f>SUM(L38,L39,L52,L53,L58,L59,L60,L61,L62,L63,L72,L73,L77,L86)</f>
        <v>0</v>
      </c>
      <c r="B156" s="210" t="e">
        <f>SUM(B157,L84,L85)</f>
        <v>#VALUE!</v>
      </c>
      <c r="C156" s="210">
        <f>SUM(M38,M59,M64,M91,M93,M94)</f>
        <v>1</v>
      </c>
      <c r="D156" s="210">
        <f>SUM(L43,L90,L93,L94)</f>
        <v>0</v>
      </c>
      <c r="E156" s="210" t="e">
        <f>SUM(A156,B156,C156,D156)</f>
        <v>#VALUE!</v>
      </c>
      <c r="I156" s="208"/>
      <c r="J156" s="208"/>
      <c r="K156" s="208"/>
      <c r="L156" s="209"/>
      <c r="M156" s="209"/>
    </row>
    <row r="157" spans="1:17" s="146" customFormat="1">
      <c r="A157" s="207"/>
      <c r="B157" s="211" t="e">
        <f>VALUE(L82)</f>
        <v>#VALUE!</v>
      </c>
      <c r="C157" s="128"/>
      <c r="D157" s="128"/>
      <c r="E157" s="210"/>
      <c r="I157" s="208"/>
      <c r="J157" s="208"/>
      <c r="K157" s="208"/>
      <c r="L157" s="209"/>
      <c r="M157" s="209"/>
    </row>
  </sheetData>
  <sheetProtection algorithmName="SHA-512" hashValue="o/auQBgNtnZ4KFpWR8cJIs1t/1v24jloUp8f+3gaYeYlsRLblbIs2Dbv5JxFuj0/PkmSjLNQjj5MxtjKbxBBUg==" saltValue="k4lAddzcCApeENkIwlQ0sA==" spinCount="100000" sheet="1" formatCells="0" selectLockedCells="1"/>
  <dataConsolidate/>
  <mergeCells count="39">
    <mergeCell ref="F82:G82"/>
    <mergeCell ref="A68:H68"/>
    <mergeCell ref="A77:H77"/>
    <mergeCell ref="A144:H144"/>
    <mergeCell ref="A96:H96"/>
    <mergeCell ref="A98:H98"/>
    <mergeCell ref="A123:H123"/>
    <mergeCell ref="A125:H125"/>
    <mergeCell ref="A127:H127"/>
    <mergeCell ref="A100:H100"/>
    <mergeCell ref="E120:H120"/>
    <mergeCell ref="D99:E99"/>
    <mergeCell ref="A56:H56"/>
    <mergeCell ref="A31:H31"/>
    <mergeCell ref="A101:H101"/>
    <mergeCell ref="B102:H102"/>
    <mergeCell ref="B19:C19"/>
    <mergeCell ref="B35:H35"/>
    <mergeCell ref="B20:D20"/>
    <mergeCell ref="A88:H88"/>
    <mergeCell ref="A21:H21"/>
    <mergeCell ref="B25:H25"/>
    <mergeCell ref="A27:H27"/>
    <mergeCell ref="B28:C28"/>
    <mergeCell ref="B30:D30"/>
    <mergeCell ref="B42:C42"/>
    <mergeCell ref="A50:H50"/>
    <mergeCell ref="A48:H48"/>
    <mergeCell ref="A1:F1"/>
    <mergeCell ref="B4:C4"/>
    <mergeCell ref="B6:C6"/>
    <mergeCell ref="B7:C7"/>
    <mergeCell ref="B9:H9"/>
    <mergeCell ref="B8:D8"/>
    <mergeCell ref="B17:H17"/>
    <mergeCell ref="B10:C10"/>
    <mergeCell ref="B12:D12"/>
    <mergeCell ref="B13:H13"/>
    <mergeCell ref="B16:H16"/>
  </mergeCells>
  <phoneticPr fontId="3"/>
  <dataValidations count="32">
    <dataValidation type="custom" imeMode="off" allowBlank="1" showInputMessage="1" showErrorMessage="1" sqref="B20:D20" xr:uid="{CD16CA3E-97B9-44BD-A4DA-370D824E57CC}">
      <formula1>COUNTIF(B20,"*@*")</formula1>
    </dataValidation>
    <dataValidation type="textLength" imeMode="off" allowBlank="1" showInputMessage="1" showErrorMessage="1" error="半角ハイフンを入れてください" prompt="ハイフンを入れてください" sqref="B19:C19" xr:uid="{E3FAC0A8-F774-4C0F-BF97-76A13AADA158}">
      <formula1>12</formula1>
      <formula2>13</formula2>
    </dataValidation>
    <dataValidation type="whole" imeMode="off" operator="greaterThanOrEqual" allowBlank="1" showInputMessage="1" showErrorMessage="1" sqref="D11 B11" xr:uid="{05E6ED88-A917-4A50-898D-3044E5752F8D}">
      <formula1>1</formula1>
    </dataValidation>
    <dataValidation type="custom" imeMode="off" allowBlank="1" showInputMessage="1" showErrorMessage="1" sqref="E12" xr:uid="{AE6C4AA7-21EB-4E91-9FD0-07650D5B5001}">
      <formula1>COUNTIF(B12,"*@*")</formula1>
    </dataValidation>
    <dataValidation type="date" imeMode="off" allowBlank="1" showInputMessage="1" showErrorMessage="1" prompt="yyyy/mm" sqref="C130 D44:D47" xr:uid="{EA5FBA05-A532-42AD-AA09-604F0A5E63D9}">
      <formula1>46113</formula1>
      <formula2>46477</formula2>
    </dataValidation>
    <dataValidation operator="lessThanOrEqual" allowBlank="1" showErrorMessage="1" sqref="D157" xr:uid="{9661B1FC-0373-4ECE-ACB7-F9BC9ECB7170}"/>
    <dataValidation type="whole" imeMode="off" operator="greaterThanOrEqual" allowBlank="1" showInputMessage="1" showErrorMessage="1" prompt="西暦" sqref="B5" xr:uid="{EE1547F7-9133-473E-AE37-D77C56E48B12}">
      <formula1>2000</formula1>
    </dataValidation>
    <dataValidation type="date" imeMode="off" operator="greaterThanOrEqual" allowBlank="1" showInputMessage="1" showErrorMessage="1" prompt="yyyy/mm" sqref="A130 B44:B47" xr:uid="{703F1073-73B7-4DBB-8D34-348637281CC5}">
      <formula1>46113</formula1>
    </dataValidation>
    <dataValidation type="time" imeMode="off" operator="greaterThanOrEqual" allowBlank="1" showInputMessage="1" showErrorMessage="1" prompt="hh:mm" sqref="C2" xr:uid="{D7A45CBD-1052-4E48-BB30-E31286725149}">
      <formula1>0.59375</formula1>
    </dataValidation>
    <dataValidation type="time" imeMode="off" operator="lessThanOrEqual" allowBlank="1" showInputMessage="1" showErrorMessage="1" prompt="hh:mm" sqref="E2" xr:uid="{E87BE74B-EF9C-4ADE-AB1F-CBC8BC55EC4C}">
      <formula1>0.697916666666667</formula1>
    </dataValidation>
    <dataValidation imeMode="off" allowBlank="1" showInputMessage="1" showErrorMessage="1" prompt="yyyy/mm" sqref="B14" xr:uid="{9250CC87-2FD8-4D63-A051-34ABA3F410F9}"/>
    <dataValidation type="custom" imeMode="off" allowBlank="1" showInputMessage="1" showErrorMessage="1" prompt="tmdアドレス" sqref="B30:D30 B12:D12" xr:uid="{EAA4CF6E-3259-4C0D-AE7F-C1292EB05805}">
      <formula1>COUNTIF(B12,"*@*")</formula1>
    </dataValidation>
    <dataValidation type="list" allowBlank="1" showInputMessage="1" showErrorMessage="1" sqref="F130:F132" xr:uid="{9666DB17-C969-4E67-8E5B-36FA5DB8E642}">
      <formula1>"1～9,10～19,20～30"</formula1>
    </dataValidation>
    <dataValidation imeMode="off" operator="greaterThanOrEqual" allowBlank="1" showInputMessage="1" showErrorMessage="1" sqref="B29" xr:uid="{76C97858-F75C-4C16-A046-A0DEBE165B2A}"/>
    <dataValidation imeMode="off" operator="greaterThan" allowBlank="1" showInputMessage="1" showErrorMessage="1" sqref="D15" xr:uid="{F9A7BB23-6885-4519-AD86-5D48407667C5}"/>
    <dataValidation type="list" allowBlank="1" showInputMessage="1" showErrorMessage="1" sqref="B15 F70:F71" xr:uid="{ECBDA00B-D3F4-46A4-B87F-C437CF8E56D8}">
      <formula1>"している,していない"</formula1>
    </dataValidation>
    <dataValidation type="list" allowBlank="1" showInputMessage="1" showErrorMessage="1" sqref="B4:C4" xr:uid="{3BDB715F-6156-4B2E-9951-1A3B7B95B62B}">
      <formula1>"新規,過去／現在採択"</formula1>
    </dataValidation>
    <dataValidation type="textLength" operator="lessThanOrEqual" allowBlank="1" showInputMessage="1" showErrorMessage="1" prompt="規定の文字数を超えて入力はできません。右列に文字数が表示されます。" sqref="A77:H77 A68:H68 A144:H144 A56:H56" xr:uid="{3DD0D2DF-0064-4F76-963F-657628D270E7}">
      <formula1>180</formula1>
    </dataValidation>
    <dataValidation operator="greaterThanOrEqual" allowBlank="1" showInputMessage="1" showErrorMessage="1" sqref="B49 V72:V73 R73:R74 F81 Q73 B82:B83" xr:uid="{D73C623B-A515-4251-A4BA-B6D6D00C9F32}"/>
    <dataValidation type="textLength" operator="lessThanOrEqual" allowBlank="1" showInputMessage="1" showErrorMessage="1" prompt="規定の文字数を超えて入力はできません。右列に文字数が表示されます。" sqref="A98:H98" xr:uid="{038F1AF3-AAF8-4F4F-900F-14A46F4E7C74}">
      <formula1>400</formula1>
    </dataValidation>
    <dataValidation type="date" imeMode="off" operator="greaterThanOrEqual" allowBlank="1" showInputMessage="1" showErrorMessage="1" prompt="yyyy/mm" sqref="B56 B66" xr:uid="{4B1662F4-3830-4823-B777-34040E96E566}">
      <formula1>44501</formula1>
    </dataValidation>
    <dataValidation type="date" imeMode="off" allowBlank="1" showInputMessage="1" showErrorMessage="1" prompt="yyyy/mm" sqref="D58 D56" xr:uid="{A69A082F-118B-4C9B-9A5D-A32F66B4C662}">
      <formula1>44501</formula1>
      <formula2>46477</formula2>
    </dataValidation>
    <dataValidation operator="lessThanOrEqual" allowBlank="1" showInputMessage="1" showErrorMessage="1" sqref="A57:H58 H66 B66 G64 A87:H94" xr:uid="{2D3D186C-9C7C-4F6D-B8D5-43274B5F8B4C}"/>
    <dataValidation type="textLength" operator="lessThanOrEqual" allowBlank="1" showInputMessage="1" showErrorMessage="1" sqref="A50:H51" xr:uid="{00A373FE-CF29-40A3-8497-C646EE064CE6}">
      <formula1>180</formula1>
    </dataValidation>
    <dataValidation type="list" allowBlank="1" showInputMessage="1" showErrorMessage="1" sqref="B70:B71" xr:uid="{CFEDEBB2-CC7C-49E4-A20A-7DEDE8C3F523}">
      <formula1>"夫,妻,子ども,父,母,祖父,祖母,兄弟姉妹"</formula1>
    </dataValidation>
    <dataValidation type="list" allowBlank="1" showInputMessage="1" showErrorMessage="1" sqref="F82:G82" xr:uid="{F2F6E021-40A1-490C-A05A-D269818A5B20}">
      <formula1>"選択してください,ない 又は 月に1～2回程度,週1～2回,週3回以上"</formula1>
    </dataValidation>
    <dataValidation type="date" imeMode="off" allowBlank="1" showInputMessage="1" showErrorMessage="1" promptTitle="2026年度内の予定日" prompt="yyyy/mm/dd" sqref="B42" xr:uid="{1B1FC29B-75C1-4391-BE23-108312DE314A}">
      <formula1>46113</formula1>
      <formula2>46477</formula2>
    </dataValidation>
    <dataValidation type="list" allowBlank="1" showInputMessage="1" showErrorMessage="1" sqref="D99" xr:uid="{38786640-592D-4270-98BC-4DF1D7351888}">
      <formula1>分類</formula1>
    </dataValidation>
    <dataValidation imeMode="off" allowBlank="1" showInputMessage="1" showErrorMessage="1" sqref="B112:B113 B117 B110 F112:F113 F117 B115 F110 B119 F115 B105:B107 F105:F107 F119" xr:uid="{B79D0381-F53F-4E0B-95A3-2EC10C05D10D}"/>
    <dataValidation type="custom" errorStyle="information" showInputMessage="1" showErrorMessage="1" errorTitle="チェックしてください" error="チェックしてください" sqref="A83" xr:uid="{840146B0-47B3-47A7-8D92-3D8F30DBA3D0}">
      <formula1>LEN(A83)&gt;FALSE</formula1>
    </dataValidation>
    <dataValidation type="list" allowBlank="1" showInputMessage="1" showErrorMessage="1" sqref="D70:D71" xr:uid="{47CCD859-E6AD-46BA-8A83-0385BC7FBD52}">
      <formula1>"要介護5,要介護4,要介護3,要支援2,要支援1"</formula1>
    </dataValidation>
    <dataValidation type="list" allowBlank="1" showInputMessage="1" showErrorMessage="1" sqref="B8:D8" xr:uid="{FA109A27-B9E1-425E-BFFF-C4D5C1CC9672}">
      <formula1>"リベラルアーツ研究教育院,大学院医歯学総合研究科(医),大学院医歯学総合研究科(歯),大学院医歯学総合研究科(検査),病院医系,病院歯系,大学院保健衛生学研究科,難治疾患研究所,生体材料工学研究所,研究院(難研・生材研以外),国際医工共創研究院,未来社会創成研究院,共通教育組織,共通支援組織,理事等支援組織"</formula1>
    </dataValidation>
  </dataValidations>
  <printOptions horizontalCentered="1" headings="1"/>
  <pageMargins left="0" right="0" top="0.39370078740157483" bottom="0.39370078740157483" header="0" footer="0.39370078740157483"/>
  <pageSetup paperSize="8" scale="58" orientation="portrait" cellComments="atEnd" r:id="rId1"/>
  <headerFooter>
    <oddFooter>&amp;R&amp;"游ゴシック,標準"&amp;9&amp;P／&amp;N</oddFooter>
  </headerFooter>
  <rowBreaks count="2" manualBreakCount="2">
    <brk id="35" max="20" man="1"/>
    <brk id="97" max="19" man="1"/>
  </rowBreaks>
  <ignoredErrors>
    <ignoredError sqref="B108 F108" unlockedFormula="1"/>
    <ignoredError sqref="L86"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438150</xdr:colOff>
                    <xdr:row>21</xdr:row>
                    <xdr:rowOff>9525</xdr:rowOff>
                  </from>
                  <to>
                    <xdr:col>1</xdr:col>
                    <xdr:colOff>28575</xdr:colOff>
                    <xdr:row>21</xdr:row>
                    <xdr:rowOff>190500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438150</xdr:colOff>
                    <xdr:row>22</xdr:row>
                    <xdr:rowOff>9525</xdr:rowOff>
                  </from>
                  <to>
                    <xdr:col>1</xdr:col>
                    <xdr:colOff>28575</xdr:colOff>
                    <xdr:row>22</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438150</xdr:colOff>
                    <xdr:row>23</xdr:row>
                    <xdr:rowOff>9525</xdr:rowOff>
                  </from>
                  <to>
                    <xdr:col>1</xdr:col>
                    <xdr:colOff>28575</xdr:colOff>
                    <xdr:row>23</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438150</xdr:colOff>
                    <xdr:row>21</xdr:row>
                    <xdr:rowOff>9525</xdr:rowOff>
                  </from>
                  <to>
                    <xdr:col>3</xdr:col>
                    <xdr:colOff>28575</xdr:colOff>
                    <xdr:row>21</xdr:row>
                    <xdr:rowOff>190500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438150</xdr:colOff>
                    <xdr:row>22</xdr:row>
                    <xdr:rowOff>9525</xdr:rowOff>
                  </from>
                  <to>
                    <xdr:col>3</xdr:col>
                    <xdr:colOff>28575</xdr:colOff>
                    <xdr:row>22</xdr:row>
                    <xdr:rowOff>190500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438150</xdr:colOff>
                    <xdr:row>23</xdr:row>
                    <xdr:rowOff>9525</xdr:rowOff>
                  </from>
                  <to>
                    <xdr:col>3</xdr:col>
                    <xdr:colOff>28575</xdr:colOff>
                    <xdr:row>23</xdr:row>
                    <xdr:rowOff>190500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438150</xdr:colOff>
                    <xdr:row>21</xdr:row>
                    <xdr:rowOff>9525</xdr:rowOff>
                  </from>
                  <to>
                    <xdr:col>5</xdr:col>
                    <xdr:colOff>28575</xdr:colOff>
                    <xdr:row>21</xdr:row>
                    <xdr:rowOff>190500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438150</xdr:colOff>
                    <xdr:row>22</xdr:row>
                    <xdr:rowOff>9525</xdr:rowOff>
                  </from>
                  <to>
                    <xdr:col>5</xdr:col>
                    <xdr:colOff>28575</xdr:colOff>
                    <xdr:row>22</xdr:row>
                    <xdr:rowOff>190500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438150</xdr:colOff>
                    <xdr:row>23</xdr:row>
                    <xdr:rowOff>9525</xdr:rowOff>
                  </from>
                  <to>
                    <xdr:col>5</xdr:col>
                    <xdr:colOff>28575</xdr:colOff>
                    <xdr:row>23</xdr:row>
                    <xdr:rowOff>190500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0</xdr:col>
                    <xdr:colOff>438150</xdr:colOff>
                    <xdr:row>31</xdr:row>
                    <xdr:rowOff>9525</xdr:rowOff>
                  </from>
                  <to>
                    <xdr:col>1</xdr:col>
                    <xdr:colOff>28575</xdr:colOff>
                    <xdr:row>31</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0</xdr:col>
                    <xdr:colOff>438150</xdr:colOff>
                    <xdr:row>32</xdr:row>
                    <xdr:rowOff>9525</xdr:rowOff>
                  </from>
                  <to>
                    <xdr:col>1</xdr:col>
                    <xdr:colOff>28575</xdr:colOff>
                    <xdr:row>32</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0</xdr:col>
                    <xdr:colOff>438150</xdr:colOff>
                    <xdr:row>33</xdr:row>
                    <xdr:rowOff>9525</xdr:rowOff>
                  </from>
                  <to>
                    <xdr:col>1</xdr:col>
                    <xdr:colOff>28575</xdr:colOff>
                    <xdr:row>33</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438150</xdr:colOff>
                    <xdr:row>31</xdr:row>
                    <xdr:rowOff>9525</xdr:rowOff>
                  </from>
                  <to>
                    <xdr:col>3</xdr:col>
                    <xdr:colOff>28575</xdr:colOff>
                    <xdr:row>31</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438150</xdr:colOff>
                    <xdr:row>32</xdr:row>
                    <xdr:rowOff>9525</xdr:rowOff>
                  </from>
                  <to>
                    <xdr:col>3</xdr:col>
                    <xdr:colOff>28575</xdr:colOff>
                    <xdr:row>32</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438150</xdr:colOff>
                    <xdr:row>33</xdr:row>
                    <xdr:rowOff>9525</xdr:rowOff>
                  </from>
                  <to>
                    <xdr:col>3</xdr:col>
                    <xdr:colOff>28575</xdr:colOff>
                    <xdr:row>33</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4</xdr:col>
                    <xdr:colOff>438150</xdr:colOff>
                    <xdr:row>31</xdr:row>
                    <xdr:rowOff>9525</xdr:rowOff>
                  </from>
                  <to>
                    <xdr:col>5</xdr:col>
                    <xdr:colOff>28575</xdr:colOff>
                    <xdr:row>31</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4</xdr:col>
                    <xdr:colOff>438150</xdr:colOff>
                    <xdr:row>32</xdr:row>
                    <xdr:rowOff>9525</xdr:rowOff>
                  </from>
                  <to>
                    <xdr:col>5</xdr:col>
                    <xdr:colOff>28575</xdr:colOff>
                    <xdr:row>32</xdr:row>
                    <xdr:rowOff>190500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4</xdr:col>
                    <xdr:colOff>438150</xdr:colOff>
                    <xdr:row>33</xdr:row>
                    <xdr:rowOff>9525</xdr:rowOff>
                  </from>
                  <to>
                    <xdr:col>5</xdr:col>
                    <xdr:colOff>28575</xdr:colOff>
                    <xdr:row>33</xdr:row>
                    <xdr:rowOff>190500</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0</xdr:col>
                    <xdr:colOff>438150</xdr:colOff>
                    <xdr:row>133</xdr:row>
                    <xdr:rowOff>9525</xdr:rowOff>
                  </from>
                  <to>
                    <xdr:col>1</xdr:col>
                    <xdr:colOff>28575</xdr:colOff>
                    <xdr:row>133</xdr:row>
                    <xdr:rowOff>190500</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0</xdr:col>
                    <xdr:colOff>438150</xdr:colOff>
                    <xdr:row>134</xdr:row>
                    <xdr:rowOff>9525</xdr:rowOff>
                  </from>
                  <to>
                    <xdr:col>1</xdr:col>
                    <xdr:colOff>28575</xdr:colOff>
                    <xdr:row>134</xdr:row>
                    <xdr:rowOff>190500</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0</xdr:col>
                    <xdr:colOff>438150</xdr:colOff>
                    <xdr:row>135</xdr:row>
                    <xdr:rowOff>9525</xdr:rowOff>
                  </from>
                  <to>
                    <xdr:col>1</xdr:col>
                    <xdr:colOff>28575</xdr:colOff>
                    <xdr:row>135</xdr:row>
                    <xdr:rowOff>190500</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0</xdr:col>
                    <xdr:colOff>438150</xdr:colOff>
                    <xdr:row>136</xdr:row>
                    <xdr:rowOff>9525</xdr:rowOff>
                  </from>
                  <to>
                    <xdr:col>1</xdr:col>
                    <xdr:colOff>28575</xdr:colOff>
                    <xdr:row>136</xdr:row>
                    <xdr:rowOff>190500</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0</xdr:col>
                    <xdr:colOff>438150</xdr:colOff>
                    <xdr:row>137</xdr:row>
                    <xdr:rowOff>9525</xdr:rowOff>
                  </from>
                  <to>
                    <xdr:col>1</xdr:col>
                    <xdr:colOff>28575</xdr:colOff>
                    <xdr:row>137</xdr:row>
                    <xdr:rowOff>190500</xdr:rowOff>
                  </to>
                </anchor>
              </controlPr>
            </control>
          </mc:Choice>
        </mc:AlternateContent>
        <mc:AlternateContent xmlns:mc="http://schemas.openxmlformats.org/markup-compatibility/2006">
          <mc:Choice Requires="x14">
            <control shapeId="1051" r:id="rId27" name="Check Box 27">
              <controlPr defaultSize="0" autoFill="0" autoLine="0" autoPict="0">
                <anchor moveWithCells="1">
                  <from>
                    <xdr:col>0</xdr:col>
                    <xdr:colOff>438150</xdr:colOff>
                    <xdr:row>138</xdr:row>
                    <xdr:rowOff>9525</xdr:rowOff>
                  </from>
                  <to>
                    <xdr:col>1</xdr:col>
                    <xdr:colOff>28575</xdr:colOff>
                    <xdr:row>138</xdr:row>
                    <xdr:rowOff>190500</xdr:rowOff>
                  </to>
                </anchor>
              </controlPr>
            </control>
          </mc:Choice>
        </mc:AlternateContent>
        <mc:AlternateContent xmlns:mc="http://schemas.openxmlformats.org/markup-compatibility/2006">
          <mc:Choice Requires="x14">
            <control shapeId="1052" r:id="rId28" name="Check Box 28">
              <controlPr defaultSize="0" autoFill="0" autoLine="0" autoPict="0">
                <anchor moveWithCells="1">
                  <from>
                    <xdr:col>0</xdr:col>
                    <xdr:colOff>438150</xdr:colOff>
                    <xdr:row>139</xdr:row>
                    <xdr:rowOff>9525</xdr:rowOff>
                  </from>
                  <to>
                    <xdr:col>1</xdr:col>
                    <xdr:colOff>28575</xdr:colOff>
                    <xdr:row>139</xdr:row>
                    <xdr:rowOff>190500</xdr:rowOff>
                  </to>
                </anchor>
              </controlPr>
            </control>
          </mc:Choice>
        </mc:AlternateContent>
        <mc:AlternateContent xmlns:mc="http://schemas.openxmlformats.org/markup-compatibility/2006">
          <mc:Choice Requires="x14">
            <control shapeId="1053" r:id="rId29" name="Check Box 29">
              <controlPr defaultSize="0" autoFill="0" autoLine="0" autoPict="0">
                <anchor moveWithCells="1">
                  <from>
                    <xdr:col>7</xdr:col>
                    <xdr:colOff>114300</xdr:colOff>
                    <xdr:row>1</xdr:row>
                    <xdr:rowOff>9525</xdr:rowOff>
                  </from>
                  <to>
                    <xdr:col>7</xdr:col>
                    <xdr:colOff>762000</xdr:colOff>
                    <xdr:row>1</xdr:row>
                    <xdr:rowOff>190500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0</xdr:col>
                    <xdr:colOff>438150</xdr:colOff>
                    <xdr:row>61</xdr:row>
                    <xdr:rowOff>0</xdr:rowOff>
                  </from>
                  <to>
                    <xdr:col>1</xdr:col>
                    <xdr:colOff>28575</xdr:colOff>
                    <xdr:row>61</xdr:row>
                    <xdr:rowOff>180975</xdr:rowOff>
                  </to>
                </anchor>
              </controlPr>
            </control>
          </mc:Choice>
        </mc:AlternateContent>
        <mc:AlternateContent xmlns:mc="http://schemas.openxmlformats.org/markup-compatibility/2006">
          <mc:Choice Requires="x14">
            <control shapeId="1067" r:id="rId31" name="Check Box 43">
              <controlPr defaultSize="0" autoFill="0" autoLine="0" autoPict="0">
                <anchor moveWithCells="1">
                  <from>
                    <xdr:col>0</xdr:col>
                    <xdr:colOff>438150</xdr:colOff>
                    <xdr:row>62</xdr:row>
                    <xdr:rowOff>9525</xdr:rowOff>
                  </from>
                  <to>
                    <xdr:col>1</xdr:col>
                    <xdr:colOff>28575</xdr:colOff>
                    <xdr:row>62</xdr:row>
                    <xdr:rowOff>190500</xdr:rowOff>
                  </to>
                </anchor>
              </controlPr>
            </control>
          </mc:Choice>
        </mc:AlternateContent>
        <mc:AlternateContent xmlns:mc="http://schemas.openxmlformats.org/markup-compatibility/2006">
          <mc:Choice Requires="x14">
            <control shapeId="1068" r:id="rId32" name="Check Box 44">
              <controlPr defaultSize="0" autoFill="0" autoLine="0" autoPict="0">
                <anchor moveWithCells="1">
                  <from>
                    <xdr:col>0</xdr:col>
                    <xdr:colOff>438150</xdr:colOff>
                    <xdr:row>63</xdr:row>
                    <xdr:rowOff>9525</xdr:rowOff>
                  </from>
                  <to>
                    <xdr:col>1</xdr:col>
                    <xdr:colOff>28575</xdr:colOff>
                    <xdr:row>63</xdr:row>
                    <xdr:rowOff>190500</xdr:rowOff>
                  </to>
                </anchor>
              </controlPr>
            </control>
          </mc:Choice>
        </mc:AlternateContent>
        <mc:AlternateContent xmlns:mc="http://schemas.openxmlformats.org/markup-compatibility/2006">
          <mc:Choice Requires="x14">
            <control shapeId="1077" r:id="rId33" name="Check Box 53">
              <controlPr defaultSize="0" autoFill="0" autoLine="0" autoPict="0">
                <anchor moveWithCells="1">
                  <from>
                    <xdr:col>0</xdr:col>
                    <xdr:colOff>438150</xdr:colOff>
                    <xdr:row>79</xdr:row>
                    <xdr:rowOff>9525</xdr:rowOff>
                  </from>
                  <to>
                    <xdr:col>1</xdr:col>
                    <xdr:colOff>28575</xdr:colOff>
                    <xdr:row>79</xdr:row>
                    <xdr:rowOff>190500</xdr:rowOff>
                  </to>
                </anchor>
              </controlPr>
            </control>
          </mc:Choice>
        </mc:AlternateContent>
        <mc:AlternateContent xmlns:mc="http://schemas.openxmlformats.org/markup-compatibility/2006">
          <mc:Choice Requires="x14">
            <control shapeId="1079" r:id="rId34" name="Check Box 55">
              <controlPr defaultSize="0" autoFill="0" autoLine="0" autoPict="0">
                <anchor moveWithCells="1">
                  <from>
                    <xdr:col>0</xdr:col>
                    <xdr:colOff>438150</xdr:colOff>
                    <xdr:row>85</xdr:row>
                    <xdr:rowOff>9525</xdr:rowOff>
                  </from>
                  <to>
                    <xdr:col>1</xdr:col>
                    <xdr:colOff>28575</xdr:colOff>
                    <xdr:row>85</xdr:row>
                    <xdr:rowOff>190500</xdr:rowOff>
                  </to>
                </anchor>
              </controlPr>
            </control>
          </mc:Choice>
        </mc:AlternateContent>
        <mc:AlternateContent xmlns:mc="http://schemas.openxmlformats.org/markup-compatibility/2006">
          <mc:Choice Requires="x14">
            <control shapeId="1087" r:id="rId35" name="Check Box 63">
              <controlPr defaultSize="0" autoFill="0" autoLine="0" autoPict="0">
                <anchor moveWithCells="1">
                  <from>
                    <xdr:col>0</xdr:col>
                    <xdr:colOff>438150</xdr:colOff>
                    <xdr:row>80</xdr:row>
                    <xdr:rowOff>9525</xdr:rowOff>
                  </from>
                  <to>
                    <xdr:col>1</xdr:col>
                    <xdr:colOff>28575</xdr:colOff>
                    <xdr:row>80</xdr:row>
                    <xdr:rowOff>190500</xdr:rowOff>
                  </to>
                </anchor>
              </controlPr>
            </control>
          </mc:Choice>
        </mc:AlternateContent>
        <mc:AlternateContent xmlns:mc="http://schemas.openxmlformats.org/markup-compatibility/2006">
          <mc:Choice Requires="x14">
            <control shapeId="1074" r:id="rId36" name="Check Box 50">
              <controlPr defaultSize="0" autoFill="0" autoLine="0" autoPict="0">
                <anchor moveWithCells="1">
                  <from>
                    <xdr:col>0</xdr:col>
                    <xdr:colOff>438150</xdr:colOff>
                    <xdr:row>58</xdr:row>
                    <xdr:rowOff>9525</xdr:rowOff>
                  </from>
                  <to>
                    <xdr:col>1</xdr:col>
                    <xdr:colOff>28575</xdr:colOff>
                    <xdr:row>58</xdr:row>
                    <xdr:rowOff>190500</xdr:rowOff>
                  </to>
                </anchor>
              </controlPr>
            </control>
          </mc:Choice>
        </mc:AlternateContent>
        <mc:AlternateContent xmlns:mc="http://schemas.openxmlformats.org/markup-compatibility/2006">
          <mc:Choice Requires="x14">
            <control shapeId="1075" r:id="rId37" name="Check Box 51">
              <controlPr defaultSize="0" autoFill="0" autoLine="0" autoPict="0">
                <anchor moveWithCells="1">
                  <from>
                    <xdr:col>0</xdr:col>
                    <xdr:colOff>438150</xdr:colOff>
                    <xdr:row>60</xdr:row>
                    <xdr:rowOff>9525</xdr:rowOff>
                  </from>
                  <to>
                    <xdr:col>1</xdr:col>
                    <xdr:colOff>28575</xdr:colOff>
                    <xdr:row>60</xdr:row>
                    <xdr:rowOff>190500</xdr:rowOff>
                  </to>
                </anchor>
              </controlPr>
            </control>
          </mc:Choice>
        </mc:AlternateContent>
        <mc:AlternateContent xmlns:mc="http://schemas.openxmlformats.org/markup-compatibility/2006">
          <mc:Choice Requires="x14">
            <control shapeId="1123" r:id="rId38" name="Check Box 99">
              <controlPr defaultSize="0" autoFill="0" autoLine="0" autoPict="0">
                <anchor moveWithCells="1">
                  <from>
                    <xdr:col>0</xdr:col>
                    <xdr:colOff>438150</xdr:colOff>
                    <xdr:row>71</xdr:row>
                    <xdr:rowOff>9525</xdr:rowOff>
                  </from>
                  <to>
                    <xdr:col>1</xdr:col>
                    <xdr:colOff>28575</xdr:colOff>
                    <xdr:row>71</xdr:row>
                    <xdr:rowOff>190500</xdr:rowOff>
                  </to>
                </anchor>
              </controlPr>
            </control>
          </mc:Choice>
        </mc:AlternateContent>
        <mc:AlternateContent xmlns:mc="http://schemas.openxmlformats.org/markup-compatibility/2006">
          <mc:Choice Requires="x14">
            <control shapeId="1124" r:id="rId39" name="Check Box 100">
              <controlPr defaultSize="0" autoFill="0" autoLine="0" autoPict="0">
                <anchor moveWithCells="1">
                  <from>
                    <xdr:col>0</xdr:col>
                    <xdr:colOff>438150</xdr:colOff>
                    <xdr:row>72</xdr:row>
                    <xdr:rowOff>9525</xdr:rowOff>
                  </from>
                  <to>
                    <xdr:col>1</xdr:col>
                    <xdr:colOff>28575</xdr:colOff>
                    <xdr:row>72</xdr:row>
                    <xdr:rowOff>190500</xdr:rowOff>
                  </to>
                </anchor>
              </controlPr>
            </control>
          </mc:Choice>
        </mc:AlternateContent>
        <mc:AlternateContent xmlns:mc="http://schemas.openxmlformats.org/markup-compatibility/2006">
          <mc:Choice Requires="x14">
            <control shapeId="1078" r:id="rId40" name="Check Box 54">
              <controlPr defaultSize="0" autoFill="0" autoLine="0" autoPict="0">
                <anchor moveWithCells="1">
                  <from>
                    <xdr:col>0</xdr:col>
                    <xdr:colOff>438150</xdr:colOff>
                    <xdr:row>83</xdr:row>
                    <xdr:rowOff>9525</xdr:rowOff>
                  </from>
                  <to>
                    <xdr:col>1</xdr:col>
                    <xdr:colOff>28575</xdr:colOff>
                    <xdr:row>83</xdr:row>
                    <xdr:rowOff>190500</xdr:rowOff>
                  </to>
                </anchor>
              </controlPr>
            </control>
          </mc:Choice>
        </mc:AlternateContent>
        <mc:AlternateContent xmlns:mc="http://schemas.openxmlformats.org/markup-compatibility/2006">
          <mc:Choice Requires="x14">
            <control shapeId="1130" r:id="rId41" name="Check Box 106">
              <controlPr defaultSize="0" autoFill="0" autoLine="0" autoPict="0">
                <anchor moveWithCells="1">
                  <from>
                    <xdr:col>0</xdr:col>
                    <xdr:colOff>438150</xdr:colOff>
                    <xdr:row>84</xdr:row>
                    <xdr:rowOff>9525</xdr:rowOff>
                  </from>
                  <to>
                    <xdr:col>1</xdr:col>
                    <xdr:colOff>28575</xdr:colOff>
                    <xdr:row>84</xdr:row>
                    <xdr:rowOff>190500</xdr:rowOff>
                  </to>
                </anchor>
              </controlPr>
            </control>
          </mc:Choice>
        </mc:AlternateContent>
        <mc:AlternateContent xmlns:mc="http://schemas.openxmlformats.org/markup-compatibility/2006">
          <mc:Choice Requires="x14">
            <control shapeId="1043" r:id="rId42" name="Check Box 19">
              <controlPr defaultSize="0" autoFill="0" autoLine="0" autoPict="0">
                <anchor moveWithCells="1">
                  <from>
                    <xdr:col>0</xdr:col>
                    <xdr:colOff>438150</xdr:colOff>
                    <xdr:row>38</xdr:row>
                    <xdr:rowOff>9525</xdr:rowOff>
                  </from>
                  <to>
                    <xdr:col>1</xdr:col>
                    <xdr:colOff>28575</xdr:colOff>
                    <xdr:row>38</xdr:row>
                    <xdr:rowOff>190500</xdr:rowOff>
                  </to>
                </anchor>
              </controlPr>
            </control>
          </mc:Choice>
        </mc:AlternateContent>
        <mc:AlternateContent xmlns:mc="http://schemas.openxmlformats.org/markup-compatibility/2006">
          <mc:Choice Requires="x14">
            <control shapeId="1044" r:id="rId43" name="Check Box 20">
              <controlPr defaultSize="0" autoFill="0" autoLine="0" autoPict="0">
                <anchor moveWithCells="1">
                  <from>
                    <xdr:col>0</xdr:col>
                    <xdr:colOff>438150</xdr:colOff>
                    <xdr:row>39</xdr:row>
                    <xdr:rowOff>9525</xdr:rowOff>
                  </from>
                  <to>
                    <xdr:col>1</xdr:col>
                    <xdr:colOff>28575</xdr:colOff>
                    <xdr:row>39</xdr:row>
                    <xdr:rowOff>190500</xdr:rowOff>
                  </to>
                </anchor>
              </controlPr>
            </control>
          </mc:Choice>
        </mc:AlternateContent>
        <mc:AlternateContent xmlns:mc="http://schemas.openxmlformats.org/markup-compatibility/2006">
          <mc:Choice Requires="x14">
            <control shapeId="1055" r:id="rId44" name="Check Box 31">
              <controlPr defaultSize="0" autoFill="0" autoLine="0" autoPict="0">
                <anchor moveWithCells="1">
                  <from>
                    <xdr:col>0</xdr:col>
                    <xdr:colOff>438150</xdr:colOff>
                    <xdr:row>37</xdr:row>
                    <xdr:rowOff>9525</xdr:rowOff>
                  </from>
                  <to>
                    <xdr:col>1</xdr:col>
                    <xdr:colOff>28575</xdr:colOff>
                    <xdr:row>37</xdr:row>
                    <xdr:rowOff>190500</xdr:rowOff>
                  </to>
                </anchor>
              </controlPr>
            </control>
          </mc:Choice>
        </mc:AlternateContent>
        <mc:AlternateContent xmlns:mc="http://schemas.openxmlformats.org/markup-compatibility/2006">
          <mc:Choice Requires="x14">
            <control shapeId="1133" r:id="rId45" name="Check Box 109">
              <controlPr defaultSize="0" autoFill="0" autoLine="0" autoPict="0">
                <anchor moveWithCells="1">
                  <from>
                    <xdr:col>0</xdr:col>
                    <xdr:colOff>438150</xdr:colOff>
                    <xdr:row>51</xdr:row>
                    <xdr:rowOff>9525</xdr:rowOff>
                  </from>
                  <to>
                    <xdr:col>1</xdr:col>
                    <xdr:colOff>28575</xdr:colOff>
                    <xdr:row>51</xdr:row>
                    <xdr:rowOff>190500</xdr:rowOff>
                  </to>
                </anchor>
              </controlPr>
            </control>
          </mc:Choice>
        </mc:AlternateContent>
        <mc:AlternateContent xmlns:mc="http://schemas.openxmlformats.org/markup-compatibility/2006">
          <mc:Choice Requires="x14">
            <control shapeId="1057" r:id="rId46" name="Check Box 33">
              <controlPr defaultSize="0" autoFill="0" autoLine="0" autoPict="0">
                <anchor moveWithCells="1">
                  <from>
                    <xdr:col>0</xdr:col>
                    <xdr:colOff>438150</xdr:colOff>
                    <xdr:row>92</xdr:row>
                    <xdr:rowOff>9525</xdr:rowOff>
                  </from>
                  <to>
                    <xdr:col>1</xdr:col>
                    <xdr:colOff>28575</xdr:colOff>
                    <xdr:row>92</xdr:row>
                    <xdr:rowOff>190500</xdr:rowOff>
                  </to>
                </anchor>
              </controlPr>
            </control>
          </mc:Choice>
        </mc:AlternateContent>
        <mc:AlternateContent xmlns:mc="http://schemas.openxmlformats.org/markup-compatibility/2006">
          <mc:Choice Requires="x14">
            <control shapeId="1058" r:id="rId47" name="Check Box 34">
              <controlPr defaultSize="0" autoFill="0" autoLine="0" autoPict="0">
                <anchor moveWithCells="1">
                  <from>
                    <xdr:col>0</xdr:col>
                    <xdr:colOff>438150</xdr:colOff>
                    <xdr:row>93</xdr:row>
                    <xdr:rowOff>9525</xdr:rowOff>
                  </from>
                  <to>
                    <xdr:col>1</xdr:col>
                    <xdr:colOff>28575</xdr:colOff>
                    <xdr:row>93</xdr:row>
                    <xdr:rowOff>190500</xdr:rowOff>
                  </to>
                </anchor>
              </controlPr>
            </control>
          </mc:Choice>
        </mc:AlternateContent>
        <mc:AlternateContent xmlns:mc="http://schemas.openxmlformats.org/markup-compatibility/2006">
          <mc:Choice Requires="x14">
            <control shapeId="1064" r:id="rId48" name="Check Box 40">
              <controlPr defaultSize="0" autoFill="0" autoLine="0" autoPict="0">
                <anchor moveWithCells="1">
                  <from>
                    <xdr:col>0</xdr:col>
                    <xdr:colOff>438150</xdr:colOff>
                    <xdr:row>89</xdr:row>
                    <xdr:rowOff>9525</xdr:rowOff>
                  </from>
                  <to>
                    <xdr:col>1</xdr:col>
                    <xdr:colOff>28575</xdr:colOff>
                    <xdr:row>89</xdr:row>
                    <xdr:rowOff>190500</xdr:rowOff>
                  </to>
                </anchor>
              </controlPr>
            </control>
          </mc:Choice>
        </mc:AlternateContent>
        <mc:AlternateContent xmlns:mc="http://schemas.openxmlformats.org/markup-compatibility/2006">
          <mc:Choice Requires="x14">
            <control shapeId="1065" r:id="rId49" name="Check Box 41">
              <controlPr defaultSize="0" autoFill="0" autoLine="0" autoPict="0">
                <anchor moveWithCells="1">
                  <from>
                    <xdr:col>0</xdr:col>
                    <xdr:colOff>438150</xdr:colOff>
                    <xdr:row>90</xdr:row>
                    <xdr:rowOff>9525</xdr:rowOff>
                  </from>
                  <to>
                    <xdr:col>1</xdr:col>
                    <xdr:colOff>28575</xdr:colOff>
                    <xdr:row>90</xdr:row>
                    <xdr:rowOff>190500</xdr:rowOff>
                  </to>
                </anchor>
              </controlPr>
            </control>
          </mc:Choice>
        </mc:AlternateContent>
        <mc:AlternateContent xmlns:mc="http://schemas.openxmlformats.org/markup-compatibility/2006">
          <mc:Choice Requires="x14">
            <control shapeId="1045" r:id="rId50" name="Check Box 21">
              <controlPr defaultSize="0" autoFill="0" autoLine="0" autoPict="0">
                <anchor moveWithCells="1">
                  <from>
                    <xdr:col>0</xdr:col>
                    <xdr:colOff>438150</xdr:colOff>
                    <xdr:row>40</xdr:row>
                    <xdr:rowOff>9525</xdr:rowOff>
                  </from>
                  <to>
                    <xdr:col>1</xdr:col>
                    <xdr:colOff>28575</xdr:colOff>
                    <xdr:row>40</xdr:row>
                    <xdr:rowOff>190500</xdr:rowOff>
                  </to>
                </anchor>
              </controlPr>
            </control>
          </mc:Choice>
        </mc:AlternateContent>
        <mc:AlternateContent xmlns:mc="http://schemas.openxmlformats.org/markup-compatibility/2006">
          <mc:Choice Requires="x14">
            <control shapeId="1178" r:id="rId51" name="Check Box 154">
              <controlPr defaultSize="0" autoFill="0" autoLine="0" autoPict="0">
                <anchor moveWithCells="1">
                  <from>
                    <xdr:col>0</xdr:col>
                    <xdr:colOff>438150</xdr:colOff>
                    <xdr:row>57</xdr:row>
                    <xdr:rowOff>9525</xdr:rowOff>
                  </from>
                  <to>
                    <xdr:col>1</xdr:col>
                    <xdr:colOff>28575</xdr:colOff>
                    <xdr:row>57</xdr:row>
                    <xdr:rowOff>190500</xdr:rowOff>
                  </to>
                </anchor>
              </controlPr>
            </control>
          </mc:Choice>
        </mc:AlternateContent>
        <mc:AlternateContent xmlns:mc="http://schemas.openxmlformats.org/markup-compatibility/2006">
          <mc:Choice Requires="x14">
            <control shapeId="1186" r:id="rId52" name="Check Box 162">
              <controlPr defaultSize="0" autoFill="0" autoLine="0" autoPict="0">
                <anchor moveWithCells="1">
                  <from>
                    <xdr:col>0</xdr:col>
                    <xdr:colOff>438150</xdr:colOff>
                    <xdr:row>64</xdr:row>
                    <xdr:rowOff>9525</xdr:rowOff>
                  </from>
                  <to>
                    <xdr:col>1</xdr:col>
                    <xdr:colOff>28575</xdr:colOff>
                    <xdr:row>64</xdr:row>
                    <xdr:rowOff>190500</xdr:rowOff>
                  </to>
                </anchor>
              </controlPr>
            </control>
          </mc:Choice>
        </mc:AlternateContent>
        <mc:AlternateContent xmlns:mc="http://schemas.openxmlformats.org/markup-compatibility/2006">
          <mc:Choice Requires="x14">
            <control shapeId="1188" r:id="rId53" name="Check Box 164">
              <controlPr defaultSize="0" autoFill="0" autoLine="0" autoPict="0">
                <anchor moveWithCells="1">
                  <from>
                    <xdr:col>0</xdr:col>
                    <xdr:colOff>438150</xdr:colOff>
                    <xdr:row>52</xdr:row>
                    <xdr:rowOff>9525</xdr:rowOff>
                  </from>
                  <to>
                    <xdr:col>1</xdr:col>
                    <xdr:colOff>28575</xdr:colOff>
                    <xdr:row>52</xdr:row>
                    <xdr:rowOff>190500</xdr:rowOff>
                  </to>
                </anchor>
              </controlPr>
            </control>
          </mc:Choice>
        </mc:AlternateContent>
        <mc:AlternateContent xmlns:mc="http://schemas.openxmlformats.org/markup-compatibility/2006">
          <mc:Choice Requires="x14">
            <control shapeId="1190" r:id="rId54" name="Check Box 166">
              <controlPr defaultSize="0" autoFill="0" autoLine="0" autoPict="0">
                <anchor moveWithCells="1">
                  <from>
                    <xdr:col>0</xdr:col>
                    <xdr:colOff>438150</xdr:colOff>
                    <xdr:row>59</xdr:row>
                    <xdr:rowOff>9525</xdr:rowOff>
                  </from>
                  <to>
                    <xdr:col>1</xdr:col>
                    <xdr:colOff>28575</xdr:colOff>
                    <xdr:row>59</xdr:row>
                    <xdr:rowOff>190500</xdr:rowOff>
                  </to>
                </anchor>
              </controlPr>
            </control>
          </mc:Choice>
        </mc:AlternateContent>
        <mc:AlternateContent xmlns:mc="http://schemas.openxmlformats.org/markup-compatibility/2006">
          <mc:Choice Requires="x14">
            <control shapeId="1192" r:id="rId55" name="Check Box 168">
              <controlPr defaultSize="0" autoFill="0" autoLine="0" autoPict="0">
                <anchor moveWithCells="1">
                  <from>
                    <xdr:col>0</xdr:col>
                    <xdr:colOff>438150</xdr:colOff>
                    <xdr:row>42</xdr:row>
                    <xdr:rowOff>9525</xdr:rowOff>
                  </from>
                  <to>
                    <xdr:col>1</xdr:col>
                    <xdr:colOff>28575</xdr:colOff>
                    <xdr:row>42</xdr:row>
                    <xdr:rowOff>190500</xdr:rowOff>
                  </to>
                </anchor>
              </controlPr>
            </control>
          </mc:Choice>
        </mc:AlternateContent>
        <mc:AlternateContent xmlns:mc="http://schemas.openxmlformats.org/markup-compatibility/2006">
          <mc:Choice Requires="x14">
            <control shapeId="1198" r:id="rId56" name="Check Box 174">
              <controlPr defaultSize="0" autoFill="0" autoLine="0" autoPict="0">
                <anchor moveWithCells="1">
                  <from>
                    <xdr:col>0</xdr:col>
                    <xdr:colOff>438150</xdr:colOff>
                    <xdr:row>82</xdr:row>
                    <xdr:rowOff>9525</xdr:rowOff>
                  </from>
                  <to>
                    <xdr:col>1</xdr:col>
                    <xdr:colOff>28575</xdr:colOff>
                    <xdr:row>82</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2E6F-7361-4A6C-BC38-4AAE1DD4381D}">
  <sheetPr codeName="Sheet2"/>
  <dimension ref="A1:J94"/>
  <sheetViews>
    <sheetView workbookViewId="0">
      <selection activeCell="D5" sqref="D5"/>
    </sheetView>
  </sheetViews>
  <sheetFormatPr defaultColWidth="9" defaultRowHeight="16.5" customHeight="1"/>
  <cols>
    <col min="1" max="1" width="4.125" style="137" customWidth="1"/>
    <col min="2" max="9" width="10" style="1" customWidth="1"/>
    <col min="10" max="16384" width="9" style="1"/>
  </cols>
  <sheetData>
    <row r="1" spans="1:10" s="10" customFormat="1">
      <c r="A1" s="130" t="s">
        <v>167</v>
      </c>
      <c r="B1" s="131"/>
      <c r="C1" s="132">
        <f>申請!I108</f>
        <v>0</v>
      </c>
      <c r="D1" s="132" t="s">
        <v>125</v>
      </c>
      <c r="E1" s="133"/>
      <c r="F1" s="133"/>
      <c r="G1" s="133"/>
      <c r="H1" s="133"/>
      <c r="I1" s="134"/>
    </row>
    <row r="2" spans="1:10" s="10" customFormat="1" ht="16.5" customHeight="1">
      <c r="A2" s="237" t="str">
        <f>"発行年が"&amp;申請!A100</f>
        <v>発行年が</v>
      </c>
      <c r="B2" s="237"/>
      <c r="C2" s="237"/>
      <c r="D2" s="237"/>
      <c r="E2" s="237"/>
      <c r="F2" s="237"/>
      <c r="G2" s="237"/>
      <c r="H2" s="237"/>
      <c r="I2" s="237"/>
    </row>
    <row r="3" spans="1:10" s="10" customFormat="1" ht="33" customHeight="1">
      <c r="A3" s="226" t="s">
        <v>168</v>
      </c>
      <c r="B3" s="226"/>
      <c r="C3" s="226"/>
      <c r="D3" s="226"/>
      <c r="E3" s="226"/>
      <c r="F3" s="226"/>
      <c r="G3" s="226"/>
      <c r="H3" s="226"/>
      <c r="I3" s="226"/>
    </row>
    <row r="4" spans="1:10" s="10" customFormat="1" ht="33" customHeight="1">
      <c r="A4" s="226" t="s">
        <v>169</v>
      </c>
      <c r="B4" s="226"/>
      <c r="C4" s="226"/>
      <c r="D4" s="226"/>
      <c r="E4" s="226"/>
      <c r="F4" s="226"/>
      <c r="G4" s="226"/>
      <c r="H4" s="226"/>
      <c r="I4" s="226"/>
    </row>
    <row r="5" spans="1:10" s="10" customFormat="1">
      <c r="A5" s="135">
        <v>1</v>
      </c>
      <c r="B5" s="10" t="s">
        <v>170</v>
      </c>
      <c r="D5" s="21"/>
      <c r="J5" s="22"/>
    </row>
    <row r="6" spans="1:10" s="10" customFormat="1" ht="49.5" customHeight="1">
      <c r="A6" s="135"/>
      <c r="B6" s="238" t="s">
        <v>171</v>
      </c>
      <c r="C6" s="238"/>
      <c r="D6" s="239"/>
      <c r="E6" s="227"/>
      <c r="F6" s="227"/>
      <c r="G6" s="227"/>
      <c r="H6" s="227"/>
      <c r="I6" s="227"/>
    </row>
    <row r="7" spans="1:10" s="10" customFormat="1" ht="33" customHeight="1">
      <c r="A7" s="135"/>
      <c r="B7" s="10" t="s">
        <v>172</v>
      </c>
      <c r="D7" s="227"/>
      <c r="E7" s="227"/>
      <c r="F7" s="227"/>
      <c r="G7" s="227"/>
      <c r="H7" s="227"/>
      <c r="I7" s="227"/>
    </row>
    <row r="8" spans="1:10" s="10" customFormat="1">
      <c r="A8" s="135"/>
      <c r="B8" s="10" t="s">
        <v>173</v>
      </c>
      <c r="D8" s="236"/>
      <c r="E8" s="236"/>
      <c r="F8" s="236"/>
      <c r="G8" s="236"/>
      <c r="H8" s="236"/>
      <c r="I8" s="236"/>
    </row>
    <row r="9" spans="1:10" s="10" customFormat="1">
      <c r="A9" s="135"/>
      <c r="B9" s="10" t="s">
        <v>174</v>
      </c>
      <c r="D9" s="23"/>
      <c r="F9" s="21"/>
      <c r="G9" s="10" t="s">
        <v>175</v>
      </c>
    </row>
    <row r="10" spans="1:10" s="10" customFormat="1">
      <c r="A10" s="135"/>
      <c r="B10" s="10" t="s">
        <v>176</v>
      </c>
      <c r="D10" s="24"/>
      <c r="F10" s="227"/>
      <c r="G10" s="227"/>
      <c r="H10" s="227"/>
      <c r="I10" s="227"/>
      <c r="J10" s="22"/>
    </row>
    <row r="11" spans="1:10" s="10" customFormat="1">
      <c r="A11" s="135"/>
      <c r="B11" s="10" t="s">
        <v>177</v>
      </c>
      <c r="D11" s="4"/>
      <c r="E11" s="10" t="s">
        <v>178</v>
      </c>
      <c r="F11" s="227"/>
      <c r="G11" s="227"/>
      <c r="H11" s="227"/>
      <c r="I11" s="227"/>
      <c r="J11" s="22"/>
    </row>
    <row r="12" spans="1:10" s="10" customFormat="1">
      <c r="A12" s="135"/>
      <c r="B12" s="10" t="s">
        <v>179</v>
      </c>
      <c r="D12" s="25"/>
      <c r="E12" s="10" t="s">
        <v>180</v>
      </c>
      <c r="F12" s="10" t="s">
        <v>181</v>
      </c>
      <c r="J12" s="22"/>
    </row>
    <row r="14" spans="1:10" s="10" customFormat="1">
      <c r="A14" s="135">
        <v>2</v>
      </c>
      <c r="B14" s="10" t="s">
        <v>170</v>
      </c>
      <c r="D14" s="21"/>
      <c r="J14" s="22"/>
    </row>
    <row r="15" spans="1:10" s="10" customFormat="1" ht="49.5" customHeight="1">
      <c r="A15" s="135"/>
      <c r="B15" s="238" t="s">
        <v>171</v>
      </c>
      <c r="C15" s="238"/>
      <c r="D15" s="227"/>
      <c r="E15" s="227"/>
      <c r="F15" s="227"/>
      <c r="G15" s="227"/>
      <c r="H15" s="227"/>
      <c r="I15" s="227"/>
    </row>
    <row r="16" spans="1:10" s="10" customFormat="1" ht="33" customHeight="1">
      <c r="A16" s="135"/>
      <c r="B16" s="10" t="s">
        <v>172</v>
      </c>
      <c r="D16" s="227"/>
      <c r="E16" s="227"/>
      <c r="F16" s="227"/>
      <c r="G16" s="227"/>
      <c r="H16" s="227"/>
      <c r="I16" s="227"/>
    </row>
    <row r="17" spans="1:10" s="10" customFormat="1">
      <c r="A17" s="135"/>
      <c r="B17" s="10" t="s">
        <v>173</v>
      </c>
      <c r="D17" s="236"/>
      <c r="E17" s="236"/>
      <c r="F17" s="236"/>
      <c r="G17" s="236"/>
      <c r="H17" s="236"/>
      <c r="I17" s="236"/>
    </row>
    <row r="18" spans="1:10" s="10" customFormat="1">
      <c r="A18" s="135"/>
      <c r="B18" s="10" t="s">
        <v>174</v>
      </c>
      <c r="D18" s="23"/>
      <c r="F18" s="21"/>
      <c r="G18" s="10" t="s">
        <v>175</v>
      </c>
    </row>
    <row r="19" spans="1:10" s="10" customFormat="1">
      <c r="A19" s="135"/>
      <c r="B19" s="10" t="s">
        <v>176</v>
      </c>
      <c r="D19" s="24"/>
      <c r="F19" s="227"/>
      <c r="G19" s="227"/>
      <c r="H19" s="227"/>
      <c r="I19" s="227"/>
      <c r="J19" s="22"/>
    </row>
    <row r="20" spans="1:10" s="10" customFormat="1">
      <c r="A20" s="135"/>
      <c r="B20" s="10" t="s">
        <v>177</v>
      </c>
      <c r="D20" s="4"/>
      <c r="E20" s="10" t="s">
        <v>178</v>
      </c>
      <c r="F20" s="227"/>
      <c r="G20" s="227"/>
      <c r="H20" s="227"/>
      <c r="I20" s="227"/>
      <c r="J20" s="22"/>
    </row>
    <row r="21" spans="1:10" s="10" customFormat="1">
      <c r="A21" s="135"/>
      <c r="B21" s="10" t="s">
        <v>179</v>
      </c>
      <c r="D21" s="25"/>
      <c r="E21" s="10" t="s">
        <v>180</v>
      </c>
      <c r="F21" s="10" t="s">
        <v>181</v>
      </c>
      <c r="J21" s="22"/>
    </row>
    <row r="23" spans="1:10" s="10" customFormat="1">
      <c r="A23" s="135">
        <v>3</v>
      </c>
      <c r="B23" s="10" t="s">
        <v>170</v>
      </c>
      <c r="D23" s="21"/>
      <c r="J23" s="22"/>
    </row>
    <row r="24" spans="1:10" s="10" customFormat="1" ht="49.5" customHeight="1">
      <c r="A24" s="135"/>
      <c r="B24" s="238" t="s">
        <v>171</v>
      </c>
      <c r="C24" s="238"/>
      <c r="D24" s="227"/>
      <c r="E24" s="227"/>
      <c r="F24" s="227"/>
      <c r="G24" s="227"/>
      <c r="H24" s="227"/>
      <c r="I24" s="227"/>
    </row>
    <row r="25" spans="1:10" s="10" customFormat="1" ht="33" customHeight="1">
      <c r="A25" s="135"/>
      <c r="B25" s="10" t="s">
        <v>172</v>
      </c>
      <c r="D25" s="227"/>
      <c r="E25" s="227"/>
      <c r="F25" s="227"/>
      <c r="G25" s="227"/>
      <c r="H25" s="227"/>
      <c r="I25" s="227"/>
    </row>
    <row r="26" spans="1:10" s="10" customFormat="1">
      <c r="A26" s="135"/>
      <c r="B26" s="10" t="s">
        <v>173</v>
      </c>
      <c r="D26" s="236"/>
      <c r="E26" s="236"/>
      <c r="F26" s="236"/>
      <c r="G26" s="236"/>
      <c r="H26" s="236"/>
      <c r="I26" s="236"/>
    </row>
    <row r="27" spans="1:10" s="10" customFormat="1">
      <c r="A27" s="135"/>
      <c r="B27" s="10" t="s">
        <v>174</v>
      </c>
      <c r="D27" s="23"/>
      <c r="F27" s="21"/>
      <c r="G27" s="10" t="s">
        <v>175</v>
      </c>
    </row>
    <row r="28" spans="1:10" s="10" customFormat="1">
      <c r="A28" s="135"/>
      <c r="B28" s="10" t="s">
        <v>176</v>
      </c>
      <c r="D28" s="24"/>
      <c r="F28" s="227"/>
      <c r="G28" s="227"/>
      <c r="H28" s="227"/>
      <c r="I28" s="227"/>
      <c r="J28" s="22"/>
    </row>
    <row r="29" spans="1:10" s="10" customFormat="1">
      <c r="A29" s="135"/>
      <c r="B29" s="10" t="s">
        <v>177</v>
      </c>
      <c r="D29" s="4"/>
      <c r="E29" s="10" t="s">
        <v>178</v>
      </c>
      <c r="F29" s="227"/>
      <c r="G29" s="227"/>
      <c r="H29" s="227"/>
      <c r="I29" s="227"/>
      <c r="J29" s="22"/>
    </row>
    <row r="30" spans="1:10" s="10" customFormat="1">
      <c r="A30" s="135"/>
      <c r="B30" s="10" t="s">
        <v>179</v>
      </c>
      <c r="D30" s="25"/>
      <c r="E30" s="10" t="s">
        <v>180</v>
      </c>
      <c r="F30" s="10" t="s">
        <v>181</v>
      </c>
      <c r="J30" s="22"/>
    </row>
    <row r="32" spans="1:10" s="10" customFormat="1">
      <c r="A32" s="135">
        <v>4</v>
      </c>
      <c r="B32" s="10" t="s">
        <v>170</v>
      </c>
      <c r="D32" s="21"/>
      <c r="J32" s="22"/>
    </row>
    <row r="33" spans="1:10" s="10" customFormat="1" ht="49.5" customHeight="1">
      <c r="A33" s="135"/>
      <c r="B33" s="238" t="s">
        <v>171</v>
      </c>
      <c r="C33" s="238"/>
      <c r="D33" s="227"/>
      <c r="E33" s="227"/>
      <c r="F33" s="227"/>
      <c r="G33" s="227"/>
      <c r="H33" s="227"/>
      <c r="I33" s="227"/>
    </row>
    <row r="34" spans="1:10" s="10" customFormat="1" ht="33" customHeight="1">
      <c r="A34" s="135"/>
      <c r="B34" s="10" t="s">
        <v>172</v>
      </c>
      <c r="D34" s="227"/>
      <c r="E34" s="227"/>
      <c r="F34" s="227"/>
      <c r="G34" s="227"/>
      <c r="H34" s="227"/>
      <c r="I34" s="227"/>
    </row>
    <row r="35" spans="1:10" s="10" customFormat="1">
      <c r="A35" s="135"/>
      <c r="B35" s="10" t="s">
        <v>173</v>
      </c>
      <c r="D35" s="236"/>
      <c r="E35" s="236"/>
      <c r="F35" s="236"/>
      <c r="G35" s="236"/>
      <c r="H35" s="236"/>
      <c r="I35" s="236"/>
    </row>
    <row r="36" spans="1:10" s="10" customFormat="1">
      <c r="A36" s="135"/>
      <c r="B36" s="10" t="s">
        <v>174</v>
      </c>
      <c r="D36" s="23"/>
      <c r="F36" s="21"/>
      <c r="G36" s="10" t="s">
        <v>175</v>
      </c>
    </row>
    <row r="37" spans="1:10" s="10" customFormat="1">
      <c r="A37" s="135"/>
      <c r="B37" s="10" t="s">
        <v>176</v>
      </c>
      <c r="D37" s="24"/>
      <c r="F37" s="227"/>
      <c r="G37" s="227"/>
      <c r="H37" s="227"/>
      <c r="I37" s="227"/>
      <c r="J37" s="22"/>
    </row>
    <row r="38" spans="1:10" s="10" customFormat="1">
      <c r="A38" s="135"/>
      <c r="B38" s="10" t="s">
        <v>177</v>
      </c>
      <c r="D38" s="4"/>
      <c r="E38" s="10" t="s">
        <v>178</v>
      </c>
      <c r="F38" s="227"/>
      <c r="G38" s="227"/>
      <c r="H38" s="227"/>
      <c r="I38" s="227"/>
      <c r="J38" s="22"/>
    </row>
    <row r="39" spans="1:10" s="10" customFormat="1">
      <c r="A39" s="135"/>
      <c r="B39" s="10" t="s">
        <v>179</v>
      </c>
      <c r="D39" s="25"/>
      <c r="E39" s="10" t="s">
        <v>180</v>
      </c>
      <c r="F39" s="10" t="s">
        <v>181</v>
      </c>
      <c r="J39" s="22"/>
    </row>
    <row r="41" spans="1:10" s="10" customFormat="1">
      <c r="A41" s="135">
        <v>5</v>
      </c>
      <c r="B41" s="10" t="s">
        <v>170</v>
      </c>
      <c r="D41" s="21"/>
      <c r="J41" s="22"/>
    </row>
    <row r="42" spans="1:10" s="10" customFormat="1" ht="49.5" customHeight="1">
      <c r="A42" s="135"/>
      <c r="B42" s="238" t="s">
        <v>171</v>
      </c>
      <c r="C42" s="238"/>
      <c r="D42" s="227"/>
      <c r="E42" s="227"/>
      <c r="F42" s="227"/>
      <c r="G42" s="227"/>
      <c r="H42" s="227"/>
      <c r="I42" s="227"/>
    </row>
    <row r="43" spans="1:10" s="10" customFormat="1" ht="33" customHeight="1">
      <c r="A43" s="135"/>
      <c r="B43" s="10" t="s">
        <v>172</v>
      </c>
      <c r="D43" s="227"/>
      <c r="E43" s="227"/>
      <c r="F43" s="227"/>
      <c r="G43" s="227"/>
      <c r="H43" s="227"/>
      <c r="I43" s="227"/>
    </row>
    <row r="44" spans="1:10" s="10" customFormat="1">
      <c r="A44" s="135"/>
      <c r="B44" s="10" t="s">
        <v>173</v>
      </c>
      <c r="D44" s="236"/>
      <c r="E44" s="236"/>
      <c r="F44" s="236"/>
      <c r="G44" s="236"/>
      <c r="H44" s="236"/>
      <c r="I44" s="236"/>
    </row>
    <row r="45" spans="1:10" s="10" customFormat="1">
      <c r="A45" s="135"/>
      <c r="B45" s="10" t="s">
        <v>174</v>
      </c>
      <c r="D45" s="23"/>
      <c r="F45" s="21"/>
      <c r="G45" s="10" t="s">
        <v>175</v>
      </c>
    </row>
    <row r="46" spans="1:10" s="10" customFormat="1">
      <c r="A46" s="135"/>
      <c r="B46" s="10" t="s">
        <v>176</v>
      </c>
      <c r="D46" s="24"/>
      <c r="F46" s="227"/>
      <c r="G46" s="227"/>
      <c r="H46" s="227"/>
      <c r="I46" s="227"/>
      <c r="J46" s="22"/>
    </row>
    <row r="47" spans="1:10" s="10" customFormat="1">
      <c r="A47" s="135"/>
      <c r="B47" s="10" t="s">
        <v>177</v>
      </c>
      <c r="D47" s="4"/>
      <c r="E47" s="10" t="s">
        <v>178</v>
      </c>
      <c r="F47" s="227"/>
      <c r="G47" s="227"/>
      <c r="H47" s="227"/>
      <c r="I47" s="227"/>
      <c r="J47" s="22"/>
    </row>
    <row r="48" spans="1:10" s="10" customFormat="1">
      <c r="A48" s="135"/>
      <c r="B48" s="10" t="s">
        <v>179</v>
      </c>
      <c r="D48" s="25"/>
      <c r="E48" s="10" t="s">
        <v>180</v>
      </c>
      <c r="F48" s="10" t="s">
        <v>181</v>
      </c>
      <c r="J48" s="22"/>
    </row>
    <row r="50" spans="1:10" s="10" customFormat="1">
      <c r="A50" s="135">
        <v>6</v>
      </c>
      <c r="B50" s="10" t="s">
        <v>170</v>
      </c>
      <c r="D50" s="21"/>
      <c r="J50" s="22"/>
    </row>
    <row r="51" spans="1:10" s="10" customFormat="1" ht="49.5" customHeight="1">
      <c r="A51" s="135"/>
      <c r="B51" s="238" t="s">
        <v>171</v>
      </c>
      <c r="C51" s="238"/>
      <c r="D51" s="227"/>
      <c r="E51" s="227"/>
      <c r="F51" s="227"/>
      <c r="G51" s="227"/>
      <c r="H51" s="227"/>
      <c r="I51" s="227"/>
    </row>
    <row r="52" spans="1:10" s="10" customFormat="1" ht="33" customHeight="1">
      <c r="A52" s="135"/>
      <c r="B52" s="10" t="s">
        <v>172</v>
      </c>
      <c r="D52" s="227"/>
      <c r="E52" s="227"/>
      <c r="F52" s="227"/>
      <c r="G52" s="227"/>
      <c r="H52" s="227"/>
      <c r="I52" s="227"/>
    </row>
    <row r="53" spans="1:10" s="10" customFormat="1">
      <c r="A53" s="135"/>
      <c r="B53" s="10" t="s">
        <v>173</v>
      </c>
      <c r="D53" s="236"/>
      <c r="E53" s="236"/>
      <c r="F53" s="236"/>
      <c r="G53" s="236"/>
      <c r="H53" s="236"/>
      <c r="I53" s="236"/>
    </row>
    <row r="54" spans="1:10" s="10" customFormat="1">
      <c r="A54" s="135"/>
      <c r="B54" s="10" t="s">
        <v>174</v>
      </c>
      <c r="D54" s="23"/>
      <c r="F54" s="21"/>
      <c r="G54" s="10" t="s">
        <v>175</v>
      </c>
    </row>
    <row r="55" spans="1:10" s="10" customFormat="1">
      <c r="A55" s="135"/>
      <c r="B55" s="10" t="s">
        <v>176</v>
      </c>
      <c r="D55" s="24"/>
      <c r="F55" s="227"/>
      <c r="G55" s="227"/>
      <c r="H55" s="227"/>
      <c r="I55" s="227"/>
      <c r="J55" s="22"/>
    </row>
    <row r="56" spans="1:10" s="10" customFormat="1">
      <c r="A56" s="135"/>
      <c r="B56" s="10" t="s">
        <v>177</v>
      </c>
      <c r="D56" s="4"/>
      <c r="E56" s="10" t="s">
        <v>178</v>
      </c>
      <c r="F56" s="227"/>
      <c r="G56" s="227"/>
      <c r="H56" s="227"/>
      <c r="I56" s="227"/>
      <c r="J56" s="22"/>
    </row>
    <row r="57" spans="1:10" s="10" customFormat="1">
      <c r="A57" s="135"/>
      <c r="B57" s="10" t="s">
        <v>179</v>
      </c>
      <c r="D57" s="25"/>
      <c r="E57" s="10" t="s">
        <v>180</v>
      </c>
      <c r="F57" s="10" t="s">
        <v>181</v>
      </c>
      <c r="J57" s="22"/>
    </row>
    <row r="59" spans="1:10" s="10" customFormat="1">
      <c r="A59" s="135">
        <v>7</v>
      </c>
      <c r="B59" s="10" t="s">
        <v>170</v>
      </c>
      <c r="D59" s="21"/>
      <c r="J59" s="22"/>
    </row>
    <row r="60" spans="1:10" s="10" customFormat="1" ht="49.5" customHeight="1">
      <c r="A60" s="135"/>
      <c r="B60" s="238" t="s">
        <v>171</v>
      </c>
      <c r="C60" s="238"/>
      <c r="D60" s="227"/>
      <c r="E60" s="227"/>
      <c r="F60" s="227"/>
      <c r="G60" s="227"/>
      <c r="H60" s="227"/>
      <c r="I60" s="227"/>
    </row>
    <row r="61" spans="1:10" s="10" customFormat="1" ht="33" customHeight="1">
      <c r="A61" s="135"/>
      <c r="B61" s="10" t="s">
        <v>172</v>
      </c>
      <c r="D61" s="227"/>
      <c r="E61" s="227"/>
      <c r="F61" s="227"/>
      <c r="G61" s="227"/>
      <c r="H61" s="227"/>
      <c r="I61" s="227"/>
    </row>
    <row r="62" spans="1:10" s="10" customFormat="1">
      <c r="A62" s="135"/>
      <c r="B62" s="10" t="s">
        <v>173</v>
      </c>
      <c r="D62" s="236"/>
      <c r="E62" s="236"/>
      <c r="F62" s="236"/>
      <c r="G62" s="236"/>
      <c r="H62" s="236"/>
      <c r="I62" s="236"/>
    </row>
    <row r="63" spans="1:10" s="10" customFormat="1">
      <c r="A63" s="135"/>
      <c r="B63" s="10" t="s">
        <v>174</v>
      </c>
      <c r="D63" s="23"/>
      <c r="F63" s="21"/>
      <c r="G63" s="10" t="s">
        <v>175</v>
      </c>
    </row>
    <row r="64" spans="1:10" s="10" customFormat="1">
      <c r="A64" s="135"/>
      <c r="B64" s="10" t="s">
        <v>176</v>
      </c>
      <c r="D64" s="24"/>
      <c r="F64" s="227"/>
      <c r="G64" s="227"/>
      <c r="H64" s="227"/>
      <c r="I64" s="227"/>
      <c r="J64" s="22"/>
    </row>
    <row r="65" spans="1:10" s="10" customFormat="1">
      <c r="A65" s="135"/>
      <c r="B65" s="10" t="s">
        <v>177</v>
      </c>
      <c r="D65" s="4"/>
      <c r="E65" s="10" t="s">
        <v>178</v>
      </c>
      <c r="F65" s="227"/>
      <c r="G65" s="227"/>
      <c r="H65" s="227"/>
      <c r="I65" s="227"/>
      <c r="J65" s="22"/>
    </row>
    <row r="66" spans="1:10" s="10" customFormat="1">
      <c r="A66" s="135"/>
      <c r="B66" s="10" t="s">
        <v>179</v>
      </c>
      <c r="D66" s="25"/>
      <c r="E66" s="10" t="s">
        <v>180</v>
      </c>
      <c r="F66" s="10" t="s">
        <v>181</v>
      </c>
      <c r="J66" s="22"/>
    </row>
    <row r="68" spans="1:10" s="10" customFormat="1">
      <c r="A68" s="135">
        <v>8</v>
      </c>
      <c r="B68" s="10" t="s">
        <v>170</v>
      </c>
      <c r="D68" s="21"/>
      <c r="J68" s="22"/>
    </row>
    <row r="69" spans="1:10" s="10" customFormat="1" ht="49.5" customHeight="1">
      <c r="A69" s="135"/>
      <c r="B69" s="238" t="s">
        <v>171</v>
      </c>
      <c r="C69" s="238"/>
      <c r="D69" s="227"/>
      <c r="E69" s="227"/>
      <c r="F69" s="227"/>
      <c r="G69" s="227"/>
      <c r="H69" s="227"/>
      <c r="I69" s="227"/>
    </row>
    <row r="70" spans="1:10" s="10" customFormat="1" ht="33" customHeight="1">
      <c r="A70" s="135"/>
      <c r="B70" s="10" t="s">
        <v>172</v>
      </c>
      <c r="D70" s="227"/>
      <c r="E70" s="227"/>
      <c r="F70" s="227"/>
      <c r="G70" s="227"/>
      <c r="H70" s="227"/>
      <c r="I70" s="227"/>
    </row>
    <row r="71" spans="1:10" s="10" customFormat="1">
      <c r="A71" s="135"/>
      <c r="B71" s="10" t="s">
        <v>173</v>
      </c>
      <c r="D71" s="236"/>
      <c r="E71" s="236"/>
      <c r="F71" s="236"/>
      <c r="G71" s="236"/>
      <c r="H71" s="236"/>
      <c r="I71" s="236"/>
    </row>
    <row r="72" spans="1:10" s="10" customFormat="1">
      <c r="A72" s="135"/>
      <c r="B72" s="10" t="s">
        <v>174</v>
      </c>
      <c r="D72" s="23"/>
      <c r="F72" s="21"/>
      <c r="G72" s="10" t="s">
        <v>175</v>
      </c>
    </row>
    <row r="73" spans="1:10" s="10" customFormat="1">
      <c r="A73" s="135"/>
      <c r="B73" s="10" t="s">
        <v>176</v>
      </c>
      <c r="D73" s="24"/>
      <c r="F73" s="227"/>
      <c r="G73" s="227"/>
      <c r="H73" s="227"/>
      <c r="I73" s="227"/>
      <c r="J73" s="22"/>
    </row>
    <row r="74" spans="1:10" s="10" customFormat="1">
      <c r="A74" s="135"/>
      <c r="B74" s="10" t="s">
        <v>177</v>
      </c>
      <c r="D74" s="4"/>
      <c r="E74" s="10" t="s">
        <v>178</v>
      </c>
      <c r="F74" s="227"/>
      <c r="G74" s="227"/>
      <c r="H74" s="227"/>
      <c r="I74" s="227"/>
      <c r="J74" s="22"/>
    </row>
    <row r="75" spans="1:10" s="10" customFormat="1">
      <c r="A75" s="135"/>
      <c r="B75" s="10" t="s">
        <v>179</v>
      </c>
      <c r="D75" s="25"/>
      <c r="E75" s="10" t="s">
        <v>180</v>
      </c>
      <c r="F75" s="10" t="s">
        <v>181</v>
      </c>
      <c r="J75" s="22"/>
    </row>
    <row r="77" spans="1:10" s="10" customFormat="1">
      <c r="A77" s="135">
        <v>9</v>
      </c>
      <c r="B77" s="10" t="s">
        <v>170</v>
      </c>
      <c r="D77" s="21"/>
      <c r="J77" s="22"/>
    </row>
    <row r="78" spans="1:10" s="10" customFormat="1" ht="49.5" customHeight="1">
      <c r="A78" s="135"/>
      <c r="B78" s="238" t="s">
        <v>171</v>
      </c>
      <c r="C78" s="238"/>
      <c r="D78" s="227"/>
      <c r="E78" s="227"/>
      <c r="F78" s="227"/>
      <c r="G78" s="227"/>
      <c r="H78" s="227"/>
      <c r="I78" s="227"/>
    </row>
    <row r="79" spans="1:10" s="10" customFormat="1" ht="33" customHeight="1">
      <c r="A79" s="135"/>
      <c r="B79" s="10" t="s">
        <v>172</v>
      </c>
      <c r="D79" s="227"/>
      <c r="E79" s="227"/>
      <c r="F79" s="227"/>
      <c r="G79" s="227"/>
      <c r="H79" s="227"/>
      <c r="I79" s="227"/>
    </row>
    <row r="80" spans="1:10" s="10" customFormat="1">
      <c r="A80" s="135"/>
      <c r="B80" s="10" t="s">
        <v>173</v>
      </c>
      <c r="D80" s="236"/>
      <c r="E80" s="236"/>
      <c r="F80" s="236"/>
      <c r="G80" s="236"/>
      <c r="H80" s="236"/>
      <c r="I80" s="236"/>
    </row>
    <row r="81" spans="1:10" s="10" customFormat="1">
      <c r="A81" s="135"/>
      <c r="B81" s="10" t="s">
        <v>174</v>
      </c>
      <c r="D81" s="23"/>
      <c r="F81" s="21"/>
      <c r="G81" s="10" t="s">
        <v>175</v>
      </c>
    </row>
    <row r="82" spans="1:10" s="10" customFormat="1">
      <c r="A82" s="135"/>
      <c r="B82" s="10" t="s">
        <v>176</v>
      </c>
      <c r="D82" s="24"/>
      <c r="F82" s="227"/>
      <c r="G82" s="227"/>
      <c r="H82" s="227"/>
      <c r="I82" s="227"/>
      <c r="J82" s="22"/>
    </row>
    <row r="83" spans="1:10" s="10" customFormat="1">
      <c r="A83" s="135"/>
      <c r="B83" s="10" t="s">
        <v>177</v>
      </c>
      <c r="D83" s="4"/>
      <c r="E83" s="10" t="s">
        <v>178</v>
      </c>
      <c r="F83" s="227"/>
      <c r="G83" s="227"/>
      <c r="H83" s="227"/>
      <c r="I83" s="227"/>
      <c r="J83" s="22"/>
    </row>
    <row r="84" spans="1:10" s="10" customFormat="1">
      <c r="A84" s="135"/>
      <c r="B84" s="10" t="s">
        <v>179</v>
      </c>
      <c r="D84" s="25"/>
      <c r="E84" s="10" t="s">
        <v>180</v>
      </c>
      <c r="F84" s="10" t="s">
        <v>181</v>
      </c>
      <c r="J84" s="22"/>
    </row>
    <row r="86" spans="1:10" s="10" customFormat="1">
      <c r="A86" s="135">
        <v>10</v>
      </c>
      <c r="B86" s="10" t="s">
        <v>170</v>
      </c>
      <c r="D86" s="21"/>
      <c r="J86" s="22"/>
    </row>
    <row r="87" spans="1:10" s="10" customFormat="1" ht="49.5" customHeight="1">
      <c r="A87" s="135"/>
      <c r="B87" s="238" t="s">
        <v>171</v>
      </c>
      <c r="C87" s="238"/>
      <c r="D87" s="227"/>
      <c r="E87" s="227"/>
      <c r="F87" s="227"/>
      <c r="G87" s="227"/>
      <c r="H87" s="227"/>
      <c r="I87" s="227"/>
    </row>
    <row r="88" spans="1:10" s="10" customFormat="1" ht="33" customHeight="1">
      <c r="A88" s="135"/>
      <c r="B88" s="10" t="s">
        <v>172</v>
      </c>
      <c r="D88" s="227"/>
      <c r="E88" s="227"/>
      <c r="F88" s="227"/>
      <c r="G88" s="227"/>
      <c r="H88" s="227"/>
      <c r="I88" s="227"/>
    </row>
    <row r="89" spans="1:10" s="10" customFormat="1">
      <c r="A89" s="135"/>
      <c r="B89" s="10" t="s">
        <v>173</v>
      </c>
      <c r="D89" s="236"/>
      <c r="E89" s="236"/>
      <c r="F89" s="236"/>
      <c r="G89" s="236"/>
      <c r="H89" s="236"/>
      <c r="I89" s="236"/>
    </row>
    <row r="90" spans="1:10" s="10" customFormat="1">
      <c r="A90" s="135"/>
      <c r="B90" s="10" t="s">
        <v>174</v>
      </c>
      <c r="D90" s="23"/>
      <c r="F90" s="21"/>
      <c r="G90" s="10" t="s">
        <v>175</v>
      </c>
    </row>
    <row r="91" spans="1:10" s="10" customFormat="1">
      <c r="A91" s="135"/>
      <c r="B91" s="10" t="s">
        <v>176</v>
      </c>
      <c r="D91" s="24"/>
      <c r="F91" s="227"/>
      <c r="G91" s="227"/>
      <c r="H91" s="227"/>
      <c r="I91" s="227"/>
      <c r="J91" s="22"/>
    </row>
    <row r="92" spans="1:10" s="10" customFormat="1">
      <c r="A92" s="135"/>
      <c r="B92" s="10" t="s">
        <v>177</v>
      </c>
      <c r="D92" s="4"/>
      <c r="E92" s="10" t="s">
        <v>178</v>
      </c>
      <c r="F92" s="227"/>
      <c r="G92" s="227"/>
      <c r="H92" s="227"/>
      <c r="I92" s="227"/>
      <c r="J92" s="22"/>
    </row>
    <row r="93" spans="1:10" s="10" customFormat="1">
      <c r="A93" s="135"/>
      <c r="B93" s="10" t="s">
        <v>179</v>
      </c>
      <c r="D93" s="25"/>
      <c r="E93" s="10" t="s">
        <v>180</v>
      </c>
      <c r="F93" s="10" t="s">
        <v>181</v>
      </c>
      <c r="J93" s="22"/>
    </row>
    <row r="94" spans="1:10" ht="16.5" customHeight="1">
      <c r="A94" s="136"/>
      <c r="B94" s="96"/>
      <c r="C94" s="96"/>
      <c r="D94" s="96"/>
      <c r="E94" s="96"/>
      <c r="F94" s="96"/>
      <c r="G94" s="96"/>
      <c r="H94" s="96"/>
      <c r="I94" s="99" t="s">
        <v>182</v>
      </c>
    </row>
  </sheetData>
  <sheetProtection algorithmName="SHA-512" hashValue="m5PaMvH6K6II04jCfdmGmIYARRmXFbRsr8SjhYOFUfBRMgrMsWrozoU4Hqy/mHCYIpc5c9FtqVkmrqxdhTDXQg==" saltValue="ViJpgA38xgnLbEOiI1ErQw==" spinCount="100000" sheet="1" formatCells="0" selectLockedCells="1"/>
  <mergeCells count="53">
    <mergeCell ref="D89:I89"/>
    <mergeCell ref="F91:I92"/>
    <mergeCell ref="D79:I79"/>
    <mergeCell ref="D80:I80"/>
    <mergeCell ref="F82:I83"/>
    <mergeCell ref="B87:C87"/>
    <mergeCell ref="D87:I87"/>
    <mergeCell ref="D88:I88"/>
    <mergeCell ref="B69:C69"/>
    <mergeCell ref="D69:I69"/>
    <mergeCell ref="D70:I70"/>
    <mergeCell ref="D71:I71"/>
    <mergeCell ref="F73:I74"/>
    <mergeCell ref="B78:C78"/>
    <mergeCell ref="D78:I78"/>
    <mergeCell ref="F64:I65"/>
    <mergeCell ref="D44:I44"/>
    <mergeCell ref="F46:I47"/>
    <mergeCell ref="B51:C51"/>
    <mergeCell ref="D51:I51"/>
    <mergeCell ref="D52:I52"/>
    <mergeCell ref="D53:I53"/>
    <mergeCell ref="F55:I56"/>
    <mergeCell ref="B60:C60"/>
    <mergeCell ref="D60:I60"/>
    <mergeCell ref="D61:I61"/>
    <mergeCell ref="D62:I62"/>
    <mergeCell ref="D43:I43"/>
    <mergeCell ref="B24:C24"/>
    <mergeCell ref="D24:I24"/>
    <mergeCell ref="D25:I25"/>
    <mergeCell ref="D26:I26"/>
    <mergeCell ref="F28:I29"/>
    <mergeCell ref="B33:C33"/>
    <mergeCell ref="D33:I33"/>
    <mergeCell ref="D34:I34"/>
    <mergeCell ref="D35:I35"/>
    <mergeCell ref="F37:I38"/>
    <mergeCell ref="B42:C42"/>
    <mergeCell ref="D42:I42"/>
    <mergeCell ref="F19:I20"/>
    <mergeCell ref="A2:I2"/>
    <mergeCell ref="A4:I4"/>
    <mergeCell ref="B6:C6"/>
    <mergeCell ref="D6:I6"/>
    <mergeCell ref="D7:I7"/>
    <mergeCell ref="D8:I8"/>
    <mergeCell ref="A3:I3"/>
    <mergeCell ref="F10:I11"/>
    <mergeCell ref="B15:C15"/>
    <mergeCell ref="D15:I15"/>
    <mergeCell ref="D16:I16"/>
    <mergeCell ref="D17:I17"/>
  </mergeCells>
  <phoneticPr fontId="3"/>
  <dataValidations count="3">
    <dataValidation imeMode="off" allowBlank="1" showInputMessage="1" showErrorMessage="1" prompt="日付表記になった場合は修正してください" sqref="D9 D18 D27 D36 D45 D63 D72 D81 D90 D54" xr:uid="{81E80DB1-EFF3-4CBA-BB17-3FB585B6ED92}"/>
    <dataValidation imeMode="off" allowBlank="1" showInputMessage="1" showErrorMessage="1" sqref="D12 D64 D73 D19 D28 D10 D37 D30 D46 D21 D57 D39 D66 D48 D82 D91 D84 D75 D93 D55" xr:uid="{E8705E68-1832-486B-8668-8D3144DFA63B}"/>
    <dataValidation type="list" allowBlank="1" showInputMessage="1" showErrorMessage="1" sqref="D5 D14 D23 D32 D41 D50 D59 D68 D77 D86" xr:uid="{14136B35-FB39-43CD-81EF-F6214BD4D2C7}">
      <formula1>"筆頭著者,責任著者,上記以外"</formula1>
    </dataValidation>
  </dataValidations>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438150</xdr:colOff>
                    <xdr:row>17</xdr:row>
                    <xdr:rowOff>9525</xdr:rowOff>
                  </from>
                  <to>
                    <xdr:col>6</xdr:col>
                    <xdr:colOff>323850</xdr:colOff>
                    <xdr:row>17</xdr:row>
                    <xdr:rowOff>190500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5</xdr:col>
                    <xdr:colOff>438150</xdr:colOff>
                    <xdr:row>26</xdr:row>
                    <xdr:rowOff>9525</xdr:rowOff>
                  </from>
                  <to>
                    <xdr:col>6</xdr:col>
                    <xdr:colOff>323850</xdr:colOff>
                    <xdr:row>26</xdr:row>
                    <xdr:rowOff>190500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438150</xdr:colOff>
                    <xdr:row>35</xdr:row>
                    <xdr:rowOff>9525</xdr:rowOff>
                  </from>
                  <to>
                    <xdr:col>6</xdr:col>
                    <xdr:colOff>323850</xdr:colOff>
                    <xdr:row>35</xdr:row>
                    <xdr:rowOff>190500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5</xdr:col>
                    <xdr:colOff>438150</xdr:colOff>
                    <xdr:row>44</xdr:row>
                    <xdr:rowOff>9525</xdr:rowOff>
                  </from>
                  <to>
                    <xdr:col>6</xdr:col>
                    <xdr:colOff>323850</xdr:colOff>
                    <xdr:row>44</xdr:row>
                    <xdr:rowOff>190500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438150</xdr:colOff>
                    <xdr:row>26</xdr:row>
                    <xdr:rowOff>9525</xdr:rowOff>
                  </from>
                  <to>
                    <xdr:col>6</xdr:col>
                    <xdr:colOff>323850</xdr:colOff>
                    <xdr:row>26</xdr:row>
                    <xdr:rowOff>190500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5</xdr:col>
                    <xdr:colOff>438150</xdr:colOff>
                    <xdr:row>35</xdr:row>
                    <xdr:rowOff>9525</xdr:rowOff>
                  </from>
                  <to>
                    <xdr:col>6</xdr:col>
                    <xdr:colOff>323850</xdr:colOff>
                    <xdr:row>35</xdr:row>
                    <xdr:rowOff>190500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438150</xdr:colOff>
                    <xdr:row>44</xdr:row>
                    <xdr:rowOff>9525</xdr:rowOff>
                  </from>
                  <to>
                    <xdr:col>6</xdr:col>
                    <xdr:colOff>323850</xdr:colOff>
                    <xdr:row>44</xdr:row>
                    <xdr:rowOff>190500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xdr:col>
                    <xdr:colOff>438150</xdr:colOff>
                    <xdr:row>53</xdr:row>
                    <xdr:rowOff>9525</xdr:rowOff>
                  </from>
                  <to>
                    <xdr:col>6</xdr:col>
                    <xdr:colOff>323850</xdr:colOff>
                    <xdr:row>53</xdr:row>
                    <xdr:rowOff>190500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438150</xdr:colOff>
                    <xdr:row>62</xdr:row>
                    <xdr:rowOff>9525</xdr:rowOff>
                  </from>
                  <to>
                    <xdr:col>6</xdr:col>
                    <xdr:colOff>323850</xdr:colOff>
                    <xdr:row>62</xdr:row>
                    <xdr:rowOff>190500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5</xdr:col>
                    <xdr:colOff>438150</xdr:colOff>
                    <xdr:row>71</xdr:row>
                    <xdr:rowOff>9525</xdr:rowOff>
                  </from>
                  <to>
                    <xdr:col>6</xdr:col>
                    <xdr:colOff>323850</xdr:colOff>
                    <xdr:row>71</xdr:row>
                    <xdr:rowOff>190500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438150</xdr:colOff>
                    <xdr:row>80</xdr:row>
                    <xdr:rowOff>9525</xdr:rowOff>
                  </from>
                  <to>
                    <xdr:col>6</xdr:col>
                    <xdr:colOff>323850</xdr:colOff>
                    <xdr:row>80</xdr:row>
                    <xdr:rowOff>190500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5</xdr:col>
                    <xdr:colOff>438150</xdr:colOff>
                    <xdr:row>89</xdr:row>
                    <xdr:rowOff>9525</xdr:rowOff>
                  </from>
                  <to>
                    <xdr:col>6</xdr:col>
                    <xdr:colOff>323850</xdr:colOff>
                    <xdr:row>89</xdr:row>
                    <xdr:rowOff>190500</xdr:rowOff>
                  </to>
                </anchor>
              </controlPr>
            </control>
          </mc:Choice>
        </mc:AlternateContent>
        <mc:AlternateContent xmlns:mc="http://schemas.openxmlformats.org/markup-compatibility/2006">
          <mc:Choice Requires="x14">
            <control shapeId="2081" r:id="rId16" name="Check Box 33">
              <controlPr defaultSize="0" autoFill="0" autoLine="0" autoPict="0">
                <anchor moveWithCells="1">
                  <from>
                    <xdr:col>5</xdr:col>
                    <xdr:colOff>438150</xdr:colOff>
                    <xdr:row>8</xdr:row>
                    <xdr:rowOff>9525</xdr:rowOff>
                  </from>
                  <to>
                    <xdr:col>6</xdr:col>
                    <xdr:colOff>323850</xdr:colOff>
                    <xdr:row>8</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0">
        <x14:dataValidation type="list" allowBlank="1" showInputMessage="1" showErrorMessage="1" xr:uid="{1E13BF14-84E8-4B8A-8724-5DB945CBF359}">
          <x14:formula1>
            <xm:f>INDIRECT(申請!D99)</xm:f>
          </x14:formula1>
          <xm:sqref>D20</xm:sqref>
        </x14:dataValidation>
        <x14:dataValidation type="list" allowBlank="1" showInputMessage="1" showErrorMessage="1" xr:uid="{5870EA1F-3A14-48B8-B901-EE7DE216DBF8}">
          <x14:formula1>
            <xm:f>INDIRECT(申請!D99)</xm:f>
          </x14:formula1>
          <xm:sqref>D29</xm:sqref>
        </x14:dataValidation>
        <x14:dataValidation type="list" allowBlank="1" showInputMessage="1" showErrorMessage="1" xr:uid="{602BCA04-5CBB-47A1-8882-FB0BDDB43A32}">
          <x14:formula1>
            <xm:f>INDIRECT(申請!D99)</xm:f>
          </x14:formula1>
          <xm:sqref>D11</xm:sqref>
        </x14:dataValidation>
        <x14:dataValidation type="list" allowBlank="1" showInputMessage="1" showErrorMessage="1" xr:uid="{C8820F3C-75FE-4BF8-9CC8-0F93BBED329C}">
          <x14:formula1>
            <xm:f>INDIRECT(申請!D99)</xm:f>
          </x14:formula1>
          <xm:sqref>D38</xm:sqref>
        </x14:dataValidation>
        <x14:dataValidation type="list" allowBlank="1" showInputMessage="1" showErrorMessage="1" xr:uid="{0AF3ACC8-3128-4AA8-9A2F-779C9B05EC87}">
          <x14:formula1>
            <xm:f>INDIRECT(申請!D99)</xm:f>
          </x14:formula1>
          <xm:sqref>D47</xm:sqref>
        </x14:dataValidation>
        <x14:dataValidation type="list" allowBlank="1" showInputMessage="1" showErrorMessage="1" xr:uid="{FDB34E97-A823-4DCF-8ED7-27E4CBAD4812}">
          <x14:formula1>
            <xm:f>INDIRECT(申請!D99)</xm:f>
          </x14:formula1>
          <xm:sqref>D56</xm:sqref>
        </x14:dataValidation>
        <x14:dataValidation type="list" allowBlank="1" showInputMessage="1" showErrorMessage="1" xr:uid="{DEF3DD2A-D24B-4872-845C-98B61F24CD91}">
          <x14:formula1>
            <xm:f>INDIRECT(申請!D99)</xm:f>
          </x14:formula1>
          <xm:sqref>D65</xm:sqref>
        </x14:dataValidation>
        <x14:dataValidation type="list" allowBlank="1" showInputMessage="1" showErrorMessage="1" xr:uid="{DC10AD78-7197-4577-ABE1-F2DB4C21BF95}">
          <x14:formula1>
            <xm:f>INDIRECT(申請!D99)</xm:f>
          </x14:formula1>
          <xm:sqref>D74</xm:sqref>
        </x14:dataValidation>
        <x14:dataValidation type="list" allowBlank="1" showInputMessage="1" showErrorMessage="1" xr:uid="{B6BA06F5-FCB2-47A3-9460-E98D38D6B93C}">
          <x14:formula1>
            <xm:f>INDIRECT(申請!D99)</xm:f>
          </x14:formula1>
          <xm:sqref>D83</xm:sqref>
        </x14:dataValidation>
        <x14:dataValidation type="list" allowBlank="1" showInputMessage="1" showErrorMessage="1" xr:uid="{81E0FB4E-D590-4EBC-B25F-77C43EF88AB8}">
          <x14:formula1>
            <xm:f>INDIRECT(申請!D99)</xm:f>
          </x14:formula1>
          <xm:sqref>D92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BDA81-5139-4534-875B-12483E26C096}">
  <sheetPr codeName="Sheet3"/>
  <dimension ref="A1:O55"/>
  <sheetViews>
    <sheetView workbookViewId="0">
      <selection activeCell="C4" sqref="C4:I4"/>
    </sheetView>
  </sheetViews>
  <sheetFormatPr defaultColWidth="9" defaultRowHeight="16.5"/>
  <cols>
    <col min="1" max="1" width="4.125" style="142" customWidth="1"/>
    <col min="2" max="9" width="10" style="141" customWidth="1"/>
    <col min="10" max="16384" width="9" style="141"/>
  </cols>
  <sheetData>
    <row r="1" spans="1:9">
      <c r="A1" s="138" t="s">
        <v>183</v>
      </c>
      <c r="B1" s="131"/>
      <c r="C1" s="132">
        <f>申請!I110</f>
        <v>0</v>
      </c>
      <c r="D1" s="132" t="s">
        <v>184</v>
      </c>
      <c r="E1" s="139"/>
      <c r="F1" s="139"/>
      <c r="G1" s="139"/>
      <c r="H1" s="139"/>
      <c r="I1" s="140"/>
    </row>
    <row r="2" spans="1:9">
      <c r="A2" s="240" t="str">
        <f>"発行年が"&amp;申請!A100</f>
        <v>発行年が</v>
      </c>
      <c r="B2" s="240"/>
      <c r="C2" s="240"/>
      <c r="D2" s="240"/>
      <c r="E2" s="240"/>
      <c r="F2" s="240"/>
      <c r="G2" s="240"/>
      <c r="H2" s="240"/>
      <c r="I2" s="240"/>
    </row>
    <row r="3" spans="1:9" s="10" customFormat="1" ht="33" customHeight="1">
      <c r="A3" s="226" t="s">
        <v>185</v>
      </c>
      <c r="B3" s="226"/>
      <c r="C3" s="226"/>
      <c r="D3" s="226"/>
      <c r="E3" s="226"/>
      <c r="F3" s="226"/>
      <c r="G3" s="226"/>
      <c r="H3" s="226"/>
      <c r="I3" s="226"/>
    </row>
    <row r="4" spans="1:9" s="10" customFormat="1">
      <c r="A4" s="135">
        <v>1</v>
      </c>
      <c r="B4" s="11" t="s">
        <v>186</v>
      </c>
      <c r="C4" s="227"/>
      <c r="D4" s="227"/>
      <c r="E4" s="227"/>
      <c r="F4" s="227"/>
      <c r="G4" s="227"/>
      <c r="H4" s="227"/>
      <c r="I4" s="227"/>
    </row>
    <row r="5" spans="1:9">
      <c r="B5" s="141" t="s">
        <v>187</v>
      </c>
      <c r="C5" s="4"/>
      <c r="D5" s="141" t="s">
        <v>178</v>
      </c>
    </row>
    <row r="6" spans="1:9">
      <c r="B6" s="141" t="s">
        <v>188</v>
      </c>
      <c r="C6" s="241"/>
      <c r="D6" s="241"/>
      <c r="E6" s="241"/>
      <c r="F6" s="241"/>
      <c r="G6" s="241"/>
      <c r="H6" s="241"/>
      <c r="I6" s="241"/>
    </row>
    <row r="8" spans="1:9" s="10" customFormat="1">
      <c r="A8" s="135">
        <v>2</v>
      </c>
      <c r="B8" s="11" t="s">
        <v>186</v>
      </c>
      <c r="C8" s="227"/>
      <c r="D8" s="227"/>
      <c r="E8" s="227"/>
      <c r="F8" s="227"/>
      <c r="G8" s="227"/>
      <c r="H8" s="227"/>
      <c r="I8" s="227"/>
    </row>
    <row r="9" spans="1:9">
      <c r="B9" s="141" t="s">
        <v>187</v>
      </c>
      <c r="C9" s="4"/>
      <c r="D9" s="141" t="s">
        <v>178</v>
      </c>
    </row>
    <row r="10" spans="1:9">
      <c r="B10" s="141" t="s">
        <v>188</v>
      </c>
      <c r="C10" s="241"/>
      <c r="D10" s="241"/>
      <c r="E10" s="241"/>
      <c r="F10" s="241"/>
      <c r="G10" s="241"/>
      <c r="H10" s="241"/>
      <c r="I10" s="241"/>
    </row>
    <row r="12" spans="1:9" s="10" customFormat="1">
      <c r="A12" s="135">
        <v>3</v>
      </c>
      <c r="B12" s="11" t="s">
        <v>186</v>
      </c>
      <c r="C12" s="227"/>
      <c r="D12" s="227"/>
      <c r="E12" s="227"/>
      <c r="F12" s="227"/>
      <c r="G12" s="227"/>
      <c r="H12" s="227"/>
      <c r="I12" s="227"/>
    </row>
    <row r="13" spans="1:9">
      <c r="B13" s="141" t="s">
        <v>187</v>
      </c>
      <c r="C13" s="4"/>
      <c r="D13" s="141" t="s">
        <v>178</v>
      </c>
    </row>
    <row r="14" spans="1:9">
      <c r="B14" s="141" t="s">
        <v>188</v>
      </c>
      <c r="C14" s="241"/>
      <c r="D14" s="241"/>
      <c r="E14" s="241"/>
      <c r="F14" s="241"/>
      <c r="G14" s="241"/>
      <c r="H14" s="241"/>
      <c r="I14" s="241"/>
    </row>
    <row r="16" spans="1:9" s="10" customFormat="1">
      <c r="A16" s="135">
        <v>4</v>
      </c>
      <c r="B16" s="11" t="s">
        <v>186</v>
      </c>
      <c r="C16" s="227"/>
      <c r="D16" s="227"/>
      <c r="E16" s="227"/>
      <c r="F16" s="227"/>
      <c r="G16" s="227"/>
      <c r="H16" s="227"/>
      <c r="I16" s="227"/>
    </row>
    <row r="17" spans="1:9">
      <c r="B17" s="141" t="s">
        <v>187</v>
      </c>
      <c r="C17" s="4"/>
      <c r="D17" s="141" t="s">
        <v>178</v>
      </c>
    </row>
    <row r="18" spans="1:9">
      <c r="B18" s="141" t="s">
        <v>188</v>
      </c>
      <c r="C18" s="241"/>
      <c r="D18" s="241"/>
      <c r="E18" s="241"/>
      <c r="F18" s="241"/>
      <c r="G18" s="241"/>
      <c r="H18" s="241"/>
      <c r="I18" s="241"/>
    </row>
    <row r="20" spans="1:9" s="10" customFormat="1">
      <c r="A20" s="135">
        <v>5</v>
      </c>
      <c r="B20" s="11" t="s">
        <v>186</v>
      </c>
      <c r="C20" s="227"/>
      <c r="D20" s="227"/>
      <c r="E20" s="227"/>
      <c r="F20" s="227"/>
      <c r="G20" s="227"/>
      <c r="H20" s="227"/>
      <c r="I20" s="227"/>
    </row>
    <row r="21" spans="1:9">
      <c r="B21" s="141" t="s">
        <v>187</v>
      </c>
      <c r="C21" s="4"/>
      <c r="D21" s="141" t="s">
        <v>178</v>
      </c>
    </row>
    <row r="22" spans="1:9">
      <c r="B22" s="141" t="s">
        <v>188</v>
      </c>
      <c r="C22" s="241"/>
      <c r="D22" s="241"/>
      <c r="E22" s="241"/>
      <c r="F22" s="241"/>
      <c r="G22" s="241"/>
      <c r="H22" s="241"/>
      <c r="I22" s="241"/>
    </row>
    <row r="24" spans="1:9" s="10" customFormat="1">
      <c r="A24" s="135">
        <v>6</v>
      </c>
      <c r="B24" s="11" t="s">
        <v>186</v>
      </c>
      <c r="C24" s="227"/>
      <c r="D24" s="227"/>
      <c r="E24" s="227"/>
      <c r="F24" s="227"/>
      <c r="G24" s="227"/>
      <c r="H24" s="227"/>
      <c r="I24" s="227"/>
    </row>
    <row r="25" spans="1:9">
      <c r="B25" s="141" t="s">
        <v>187</v>
      </c>
      <c r="C25" s="4"/>
      <c r="D25" s="141" t="s">
        <v>178</v>
      </c>
    </row>
    <row r="26" spans="1:9">
      <c r="B26" s="141" t="s">
        <v>188</v>
      </c>
      <c r="C26" s="241"/>
      <c r="D26" s="241"/>
      <c r="E26" s="241"/>
      <c r="F26" s="241"/>
      <c r="G26" s="241"/>
      <c r="H26" s="241"/>
      <c r="I26" s="241"/>
    </row>
    <row r="28" spans="1:9" s="10" customFormat="1">
      <c r="A28" s="135">
        <v>7</v>
      </c>
      <c r="B28" s="11" t="s">
        <v>186</v>
      </c>
      <c r="C28" s="227"/>
      <c r="D28" s="227"/>
      <c r="E28" s="227"/>
      <c r="F28" s="227"/>
      <c r="G28" s="227"/>
      <c r="H28" s="227"/>
      <c r="I28" s="227"/>
    </row>
    <row r="29" spans="1:9">
      <c r="B29" s="141" t="s">
        <v>187</v>
      </c>
      <c r="C29" s="4"/>
      <c r="D29" s="141" t="s">
        <v>178</v>
      </c>
    </row>
    <row r="30" spans="1:9">
      <c r="B30" s="141" t="s">
        <v>188</v>
      </c>
      <c r="C30" s="241"/>
      <c r="D30" s="241"/>
      <c r="E30" s="241"/>
      <c r="F30" s="241"/>
      <c r="G30" s="241"/>
      <c r="H30" s="241"/>
      <c r="I30" s="241"/>
    </row>
    <row r="32" spans="1:9" s="10" customFormat="1">
      <c r="A32" s="135">
        <v>8</v>
      </c>
      <c r="B32" s="11" t="s">
        <v>186</v>
      </c>
      <c r="C32" s="227"/>
      <c r="D32" s="227"/>
      <c r="E32" s="227"/>
      <c r="F32" s="227"/>
      <c r="G32" s="227"/>
      <c r="H32" s="227"/>
      <c r="I32" s="227"/>
    </row>
    <row r="33" spans="1:9">
      <c r="B33" s="141" t="s">
        <v>187</v>
      </c>
      <c r="C33" s="4"/>
      <c r="D33" s="141" t="s">
        <v>178</v>
      </c>
    </row>
    <row r="34" spans="1:9">
      <c r="B34" s="141" t="s">
        <v>188</v>
      </c>
      <c r="C34" s="241"/>
      <c r="D34" s="241"/>
      <c r="E34" s="241"/>
      <c r="F34" s="241"/>
      <c r="G34" s="241"/>
      <c r="H34" s="241"/>
      <c r="I34" s="241"/>
    </row>
    <row r="36" spans="1:9" s="10" customFormat="1">
      <c r="A36" s="135">
        <v>9</v>
      </c>
      <c r="B36" s="11" t="s">
        <v>186</v>
      </c>
      <c r="C36" s="227"/>
      <c r="D36" s="227"/>
      <c r="E36" s="227"/>
      <c r="F36" s="227"/>
      <c r="G36" s="227"/>
      <c r="H36" s="227"/>
      <c r="I36" s="227"/>
    </row>
    <row r="37" spans="1:9">
      <c r="B37" s="141" t="s">
        <v>187</v>
      </c>
      <c r="C37" s="4"/>
      <c r="D37" s="141" t="s">
        <v>178</v>
      </c>
    </row>
    <row r="38" spans="1:9">
      <c r="B38" s="141" t="s">
        <v>188</v>
      </c>
      <c r="C38" s="241"/>
      <c r="D38" s="241"/>
      <c r="E38" s="241"/>
      <c r="F38" s="241"/>
      <c r="G38" s="241"/>
      <c r="H38" s="241"/>
      <c r="I38" s="241"/>
    </row>
    <row r="40" spans="1:9" s="10" customFormat="1">
      <c r="A40" s="135">
        <v>10</v>
      </c>
      <c r="B40" s="11" t="s">
        <v>186</v>
      </c>
      <c r="C40" s="227"/>
      <c r="D40" s="227"/>
      <c r="E40" s="227"/>
      <c r="F40" s="227"/>
      <c r="G40" s="227"/>
      <c r="H40" s="227"/>
      <c r="I40" s="227"/>
    </row>
    <row r="41" spans="1:9">
      <c r="B41" s="141" t="s">
        <v>187</v>
      </c>
      <c r="C41" s="4"/>
      <c r="D41" s="141" t="s">
        <v>178</v>
      </c>
    </row>
    <row r="42" spans="1:9">
      <c r="B42" s="141" t="s">
        <v>188</v>
      </c>
      <c r="C42" s="241"/>
      <c r="D42" s="241"/>
      <c r="E42" s="241"/>
      <c r="F42" s="241"/>
      <c r="G42" s="241"/>
      <c r="H42" s="241"/>
      <c r="I42" s="241"/>
    </row>
    <row r="43" spans="1:9">
      <c r="A43" s="143"/>
      <c r="B43" s="143"/>
      <c r="C43" s="143"/>
      <c r="D43" s="143"/>
      <c r="E43" s="143"/>
      <c r="F43" s="143"/>
      <c r="G43" s="143"/>
      <c r="H43" s="143"/>
      <c r="I43" s="144" t="s">
        <v>182</v>
      </c>
    </row>
    <row r="49" spans="1:15">
      <c r="A49" s="145"/>
      <c r="B49" s="146"/>
      <c r="C49" s="146"/>
      <c r="D49" s="146"/>
      <c r="E49" s="146"/>
      <c r="F49" s="146"/>
      <c r="G49" s="146"/>
      <c r="H49" s="146"/>
      <c r="I49" s="146"/>
      <c r="J49" s="146"/>
      <c r="K49" s="146"/>
      <c r="L49" s="146"/>
      <c r="M49" s="146"/>
      <c r="N49" s="146"/>
      <c r="O49" s="146"/>
    </row>
    <row r="50" spans="1:15">
      <c r="A50" s="145"/>
      <c r="B50" s="146"/>
      <c r="C50" s="146"/>
      <c r="D50" s="146"/>
      <c r="E50" s="146"/>
      <c r="F50" s="146"/>
      <c r="G50" s="146"/>
      <c r="H50" s="146"/>
      <c r="I50" s="146"/>
      <c r="J50" s="146"/>
      <c r="K50" s="146"/>
      <c r="L50" s="146"/>
      <c r="M50" s="146"/>
      <c r="N50" s="146"/>
      <c r="O50" s="146"/>
    </row>
    <row r="51" spans="1:15">
      <c r="A51" s="145"/>
      <c r="B51" s="146"/>
      <c r="C51" s="146"/>
      <c r="D51" s="146"/>
      <c r="E51" s="146"/>
      <c r="F51" s="146"/>
      <c r="G51" s="146"/>
      <c r="H51" s="146"/>
      <c r="I51" s="146"/>
      <c r="J51" s="146"/>
      <c r="K51" s="146"/>
      <c r="L51" s="146"/>
      <c r="M51" s="146"/>
      <c r="N51" s="146"/>
      <c r="O51" s="146"/>
    </row>
    <row r="52" spans="1:15">
      <c r="A52" s="145"/>
      <c r="B52" s="146"/>
      <c r="C52" s="146"/>
      <c r="D52" s="146"/>
      <c r="E52" s="146"/>
      <c r="F52" s="146"/>
      <c r="G52" s="146"/>
      <c r="H52" s="146"/>
      <c r="I52" s="146"/>
      <c r="J52" s="146"/>
      <c r="K52" s="146"/>
      <c r="L52" s="146"/>
      <c r="M52" s="146"/>
      <c r="N52" s="146"/>
      <c r="O52" s="146"/>
    </row>
    <row r="53" spans="1:15">
      <c r="A53" s="145"/>
      <c r="B53" s="146"/>
      <c r="C53" s="146"/>
      <c r="D53" s="146"/>
      <c r="E53" s="146"/>
      <c r="F53" s="146"/>
      <c r="G53" s="146"/>
      <c r="H53" s="146"/>
      <c r="I53" s="146"/>
      <c r="J53" s="146"/>
      <c r="K53" s="146"/>
      <c r="L53" s="146"/>
      <c r="M53" s="146"/>
      <c r="N53" s="146"/>
      <c r="O53" s="146"/>
    </row>
    <row r="54" spans="1:15">
      <c r="A54" s="145"/>
      <c r="B54" s="146"/>
      <c r="C54" s="146"/>
      <c r="D54" s="146"/>
      <c r="E54" s="146"/>
      <c r="F54" s="146"/>
      <c r="G54" s="146"/>
      <c r="H54" s="146"/>
      <c r="I54" s="146"/>
      <c r="J54" s="146"/>
      <c r="K54" s="146"/>
      <c r="L54" s="146"/>
      <c r="M54" s="146"/>
      <c r="N54" s="146"/>
      <c r="O54" s="146"/>
    </row>
    <row r="55" spans="1:15">
      <c r="A55" s="145"/>
      <c r="B55" s="146"/>
      <c r="C55" s="146"/>
      <c r="D55" s="146"/>
      <c r="E55" s="146"/>
      <c r="F55" s="146"/>
      <c r="G55" s="146"/>
      <c r="H55" s="146"/>
      <c r="I55" s="146"/>
      <c r="J55" s="146"/>
      <c r="K55" s="146"/>
      <c r="L55" s="146"/>
      <c r="M55" s="146"/>
      <c r="N55" s="146"/>
      <c r="O55" s="146"/>
    </row>
  </sheetData>
  <sheetProtection algorithmName="SHA-512" hashValue="YrGB2MBA9lswSOQXWGy3NLZvAUBXpM+YmLdeV8GaPlAqRxNOLFpGH4oDIk2XmELngXhHQHF4BQbUD4T/hCuL9w==" saltValue="4NbdGcilMIKaQM5T1paxtw==" spinCount="100000" sheet="1" formatCells="0" selectLockedCells="1"/>
  <mergeCells count="22">
    <mergeCell ref="C38:I38"/>
    <mergeCell ref="C40:I40"/>
    <mergeCell ref="C42:I42"/>
    <mergeCell ref="C36:I36"/>
    <mergeCell ref="C14:I14"/>
    <mergeCell ref="C16:I16"/>
    <mergeCell ref="C18:I18"/>
    <mergeCell ref="C20:I20"/>
    <mergeCell ref="C22:I22"/>
    <mergeCell ref="C24:I24"/>
    <mergeCell ref="C26:I26"/>
    <mergeCell ref="C28:I28"/>
    <mergeCell ref="C30:I30"/>
    <mergeCell ref="C32:I32"/>
    <mergeCell ref="C34:I34"/>
    <mergeCell ref="C12:I12"/>
    <mergeCell ref="A2:I2"/>
    <mergeCell ref="C4:I4"/>
    <mergeCell ref="C6:I6"/>
    <mergeCell ref="C8:I8"/>
    <mergeCell ref="C10:I10"/>
    <mergeCell ref="A3:I3"/>
  </mergeCells>
  <phoneticPr fontId="3"/>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extLst>
    <ext xmlns:x14="http://schemas.microsoft.com/office/spreadsheetml/2009/9/main" uri="{CCE6A557-97BC-4b89-ADB6-D9C93CAAB3DF}">
      <x14:dataValidations xmlns:xm="http://schemas.microsoft.com/office/excel/2006/main" count="10">
        <x14:dataValidation type="list" allowBlank="1" showInputMessage="1" showErrorMessage="1" xr:uid="{8B69CBAC-A0E4-46B0-B8D3-C48548A0F150}">
          <x14:formula1>
            <xm:f>INDIRECT(申請!D99)</xm:f>
          </x14:formula1>
          <xm:sqref>C5</xm:sqref>
        </x14:dataValidation>
        <x14:dataValidation type="list" allowBlank="1" showInputMessage="1" showErrorMessage="1" xr:uid="{E878F61D-550C-4A98-B221-DFF8A36DD857}">
          <x14:formula1>
            <xm:f>INDIRECT(申請!D99)</xm:f>
          </x14:formula1>
          <xm:sqref>C9</xm:sqref>
        </x14:dataValidation>
        <x14:dataValidation type="list" allowBlank="1" showInputMessage="1" showErrorMessage="1" xr:uid="{31C296C4-41B7-43A0-951E-DE266B815916}">
          <x14:formula1>
            <xm:f>INDIRECT(申請!D99)</xm:f>
          </x14:formula1>
          <xm:sqref>C13</xm:sqref>
        </x14:dataValidation>
        <x14:dataValidation type="list" allowBlank="1" showInputMessage="1" showErrorMessage="1" xr:uid="{CFBDDF98-C461-406C-9A4F-544FCDBC20E6}">
          <x14:formula1>
            <xm:f>INDIRECT(申請!D99)</xm:f>
          </x14:formula1>
          <xm:sqref>C17</xm:sqref>
        </x14:dataValidation>
        <x14:dataValidation type="list" allowBlank="1" showInputMessage="1" showErrorMessage="1" xr:uid="{79037641-E144-4A10-A384-E6627950245B}">
          <x14:formula1>
            <xm:f>INDIRECT(申請!D99)</xm:f>
          </x14:formula1>
          <xm:sqref>C21</xm:sqref>
        </x14:dataValidation>
        <x14:dataValidation type="list" allowBlank="1" showInputMessage="1" showErrorMessage="1" xr:uid="{D53E7C1A-5E6D-4AC8-B9B4-1DFF85AD21CF}">
          <x14:formula1>
            <xm:f>INDIRECT(申請!D99)</xm:f>
          </x14:formula1>
          <xm:sqref>C25</xm:sqref>
        </x14:dataValidation>
        <x14:dataValidation type="list" allowBlank="1" showInputMessage="1" showErrorMessage="1" xr:uid="{E2C7D978-3824-4B13-B080-6DB08D3B510E}">
          <x14:formula1>
            <xm:f>INDIRECT(申請!D99)</xm:f>
          </x14:formula1>
          <xm:sqref>C29</xm:sqref>
        </x14:dataValidation>
        <x14:dataValidation type="list" allowBlank="1" showInputMessage="1" showErrorMessage="1" xr:uid="{E80EAA95-F48C-441A-85CE-5C23488E60A8}">
          <x14:formula1>
            <xm:f>INDIRECT(申請!D99)</xm:f>
          </x14:formula1>
          <xm:sqref>C33</xm:sqref>
        </x14:dataValidation>
        <x14:dataValidation type="list" allowBlank="1" showInputMessage="1" showErrorMessage="1" xr:uid="{28ADB986-BC35-4440-B146-CEADFC2296B0}">
          <x14:formula1>
            <xm:f>INDIRECT(申請!D99)</xm:f>
          </x14:formula1>
          <xm:sqref>C37</xm:sqref>
        </x14:dataValidation>
        <x14:dataValidation type="list" allowBlank="1" showInputMessage="1" showErrorMessage="1" xr:uid="{A1AC14E1-A558-42B8-BBCB-23674ECAE24D}">
          <x14:formula1>
            <xm:f>INDIRECT(申請!D99)</xm:f>
          </x14:formula1>
          <xm:sqref>C41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3C1DC-75E7-4790-9373-A43D91ADC0E0}">
  <sheetPr codeName="Sheet4"/>
  <dimension ref="A1:O75"/>
  <sheetViews>
    <sheetView workbookViewId="0">
      <selection activeCell="C5" sqref="C5:D5"/>
    </sheetView>
  </sheetViews>
  <sheetFormatPr defaultColWidth="9" defaultRowHeight="16.5"/>
  <cols>
    <col min="1" max="1" width="4.125" style="141" customWidth="1"/>
    <col min="2" max="9" width="10" style="141" customWidth="1"/>
    <col min="10" max="16384" width="9" style="141"/>
  </cols>
  <sheetData>
    <row r="1" spans="1:12">
      <c r="A1" s="138" t="s">
        <v>133</v>
      </c>
      <c r="B1" s="131" t="s">
        <v>189</v>
      </c>
      <c r="C1" s="132">
        <f>申請!I112</f>
        <v>0</v>
      </c>
      <c r="D1" s="132" t="s">
        <v>190</v>
      </c>
      <c r="E1" s="147" t="s">
        <v>191</v>
      </c>
      <c r="F1" s="132">
        <f>申請!I113</f>
        <v>0</v>
      </c>
      <c r="G1" s="132" t="s">
        <v>190</v>
      </c>
      <c r="H1" s="139"/>
      <c r="I1" s="140"/>
    </row>
    <row r="2" spans="1:12">
      <c r="A2" s="240" t="str">
        <f>"出願日または登録日が"&amp;申請!A100</f>
        <v>出願日または登録日が</v>
      </c>
      <c r="B2" s="242"/>
      <c r="C2" s="242"/>
      <c r="D2" s="242"/>
      <c r="E2" s="242"/>
      <c r="F2" s="242"/>
      <c r="G2" s="242"/>
      <c r="H2" s="242"/>
      <c r="I2" s="242"/>
    </row>
    <row r="3" spans="1:12" s="10" customFormat="1" ht="33" customHeight="1">
      <c r="A3" s="226" t="s">
        <v>185</v>
      </c>
      <c r="B3" s="226"/>
      <c r="C3" s="226"/>
      <c r="D3" s="226"/>
      <c r="E3" s="226"/>
      <c r="F3" s="226"/>
      <c r="G3" s="226"/>
      <c r="H3" s="226"/>
      <c r="I3" s="226"/>
    </row>
    <row r="4" spans="1:12">
      <c r="A4" s="96" t="s">
        <v>192</v>
      </c>
      <c r="B4" s="96"/>
      <c r="C4" s="96"/>
      <c r="D4" s="96"/>
      <c r="E4" s="96"/>
      <c r="F4" s="96"/>
      <c r="G4" s="96"/>
      <c r="H4" s="96"/>
      <c r="I4" s="96"/>
    </row>
    <row r="5" spans="1:12">
      <c r="A5" s="142">
        <v>1</v>
      </c>
      <c r="B5" s="10" t="s">
        <v>193</v>
      </c>
      <c r="C5" s="236"/>
      <c r="D5" s="236"/>
      <c r="E5" s="10"/>
      <c r="F5" s="10"/>
      <c r="G5" s="10"/>
      <c r="H5" s="10"/>
      <c r="I5" s="10"/>
    </row>
    <row r="6" spans="1:12" s="10" customFormat="1">
      <c r="A6" s="148"/>
      <c r="B6" s="10" t="s">
        <v>194</v>
      </c>
      <c r="C6" s="236"/>
      <c r="D6" s="236"/>
      <c r="E6" s="236"/>
      <c r="F6" s="236"/>
      <c r="G6" s="236"/>
      <c r="H6" s="236"/>
      <c r="I6" s="236"/>
    </row>
    <row r="7" spans="1:12" s="10" customFormat="1">
      <c r="B7" s="10" t="s">
        <v>195</v>
      </c>
      <c r="C7" s="4"/>
      <c r="D7" s="10" t="s">
        <v>178</v>
      </c>
      <c r="E7" s="4"/>
      <c r="F7" s="1" t="s">
        <v>196</v>
      </c>
      <c r="G7" s="1"/>
      <c r="H7" s="1"/>
      <c r="I7" s="1"/>
    </row>
    <row r="8" spans="1:12" s="10" customFormat="1">
      <c r="E8" s="1"/>
      <c r="F8" s="1"/>
      <c r="G8" s="1"/>
      <c r="H8" s="1"/>
      <c r="I8" s="1"/>
    </row>
    <row r="9" spans="1:12">
      <c r="A9" s="142">
        <v>2</v>
      </c>
      <c r="B9" s="10" t="s">
        <v>193</v>
      </c>
      <c r="C9" s="236"/>
      <c r="D9" s="236"/>
      <c r="E9" s="10"/>
      <c r="F9" s="10"/>
      <c r="G9" s="10"/>
      <c r="H9" s="10"/>
      <c r="I9" s="10"/>
    </row>
    <row r="10" spans="1:12" s="10" customFormat="1">
      <c r="A10" s="148"/>
      <c r="B10" s="10" t="s">
        <v>194</v>
      </c>
      <c r="C10" s="236"/>
      <c r="D10" s="236"/>
      <c r="E10" s="236"/>
      <c r="F10" s="236"/>
      <c r="G10" s="236"/>
      <c r="H10" s="236"/>
      <c r="I10" s="236"/>
    </row>
    <row r="11" spans="1:12" s="10" customFormat="1">
      <c r="B11" s="10" t="s">
        <v>195</v>
      </c>
      <c r="C11" s="4"/>
      <c r="D11" s="10" t="s">
        <v>178</v>
      </c>
      <c r="E11" s="4"/>
      <c r="F11" s="1" t="s">
        <v>196</v>
      </c>
      <c r="G11" s="1"/>
      <c r="H11" s="1"/>
      <c r="I11" s="1"/>
    </row>
    <row r="12" spans="1:12" s="10" customFormat="1">
      <c r="E12" s="1"/>
      <c r="F12" s="1"/>
      <c r="G12" s="1"/>
      <c r="H12" s="1"/>
      <c r="I12" s="1"/>
      <c r="K12" s="1"/>
      <c r="L12" s="125"/>
    </row>
    <row r="13" spans="1:12">
      <c r="A13" s="142">
        <v>3</v>
      </c>
      <c r="B13" s="10" t="s">
        <v>193</v>
      </c>
      <c r="C13" s="236"/>
      <c r="D13" s="236"/>
      <c r="E13" s="10"/>
      <c r="F13" s="10"/>
      <c r="G13" s="10"/>
      <c r="H13" s="10"/>
      <c r="I13" s="10"/>
    </row>
    <row r="14" spans="1:12" s="10" customFormat="1">
      <c r="A14" s="148"/>
      <c r="B14" s="10" t="s">
        <v>194</v>
      </c>
      <c r="C14" s="236"/>
      <c r="D14" s="236"/>
      <c r="E14" s="236"/>
      <c r="F14" s="236"/>
      <c r="G14" s="236"/>
      <c r="H14" s="236"/>
      <c r="I14" s="236"/>
    </row>
    <row r="15" spans="1:12" s="10" customFormat="1">
      <c r="B15" s="10" t="s">
        <v>195</v>
      </c>
      <c r="C15" s="4"/>
      <c r="D15" s="10" t="s">
        <v>178</v>
      </c>
      <c r="E15" s="4"/>
      <c r="F15" s="1" t="s">
        <v>196</v>
      </c>
      <c r="G15" s="1"/>
      <c r="H15" s="1"/>
      <c r="I15" s="1"/>
    </row>
    <row r="16" spans="1:12" s="10" customFormat="1">
      <c r="E16" s="1"/>
      <c r="F16" s="1"/>
      <c r="G16" s="1"/>
      <c r="H16" s="1"/>
      <c r="I16" s="1"/>
      <c r="K16" s="1"/>
      <c r="L16" s="125"/>
    </row>
    <row r="17" spans="1:12">
      <c r="A17" s="142">
        <v>4</v>
      </c>
      <c r="B17" s="10" t="s">
        <v>193</v>
      </c>
      <c r="C17" s="236"/>
      <c r="D17" s="236"/>
      <c r="E17" s="10"/>
      <c r="F17" s="10"/>
      <c r="G17" s="10"/>
      <c r="H17" s="10"/>
      <c r="I17" s="10"/>
    </row>
    <row r="18" spans="1:12" s="10" customFormat="1">
      <c r="A18" s="148"/>
      <c r="B18" s="10" t="s">
        <v>194</v>
      </c>
      <c r="C18" s="236"/>
      <c r="D18" s="236"/>
      <c r="E18" s="236"/>
      <c r="F18" s="236"/>
      <c r="G18" s="236"/>
      <c r="H18" s="236"/>
      <c r="I18" s="236"/>
    </row>
    <row r="19" spans="1:12" s="10" customFormat="1">
      <c r="B19" s="10" t="s">
        <v>195</v>
      </c>
      <c r="C19" s="4"/>
      <c r="D19" s="10" t="s">
        <v>178</v>
      </c>
      <c r="E19" s="4"/>
      <c r="F19" s="1" t="s">
        <v>196</v>
      </c>
      <c r="G19" s="1"/>
      <c r="H19" s="1"/>
      <c r="I19" s="1"/>
    </row>
    <row r="20" spans="1:12" s="10" customFormat="1">
      <c r="E20" s="1"/>
      <c r="F20" s="1"/>
      <c r="G20" s="1"/>
      <c r="H20" s="1"/>
      <c r="I20" s="1"/>
    </row>
    <row r="21" spans="1:12">
      <c r="A21" s="142">
        <v>5</v>
      </c>
      <c r="B21" s="10" t="s">
        <v>193</v>
      </c>
      <c r="C21" s="236"/>
      <c r="D21" s="236"/>
      <c r="E21" s="10"/>
      <c r="F21" s="10"/>
      <c r="G21" s="10"/>
      <c r="H21" s="10"/>
      <c r="I21" s="10"/>
    </row>
    <row r="22" spans="1:12" s="10" customFormat="1">
      <c r="B22" s="10" t="s">
        <v>194</v>
      </c>
      <c r="C22" s="236"/>
      <c r="D22" s="236"/>
      <c r="E22" s="236"/>
      <c r="F22" s="236"/>
      <c r="G22" s="236"/>
      <c r="H22" s="236"/>
      <c r="I22" s="236"/>
    </row>
    <row r="23" spans="1:12" s="10" customFormat="1">
      <c r="B23" s="10" t="s">
        <v>195</v>
      </c>
      <c r="C23" s="4"/>
      <c r="D23" s="10" t="s">
        <v>178</v>
      </c>
      <c r="E23" s="4"/>
      <c r="F23" s="1" t="s">
        <v>196</v>
      </c>
      <c r="G23" s="1"/>
      <c r="H23" s="1"/>
      <c r="I23" s="1"/>
    </row>
    <row r="24" spans="1:12" s="10" customFormat="1" ht="8.25" customHeight="1">
      <c r="A24" s="109"/>
      <c r="B24" s="115"/>
      <c r="C24" s="149"/>
      <c r="D24" s="109"/>
      <c r="E24" s="109"/>
      <c r="F24" s="109"/>
      <c r="G24" s="109"/>
      <c r="H24" s="109"/>
      <c r="I24" s="109"/>
    </row>
    <row r="25" spans="1:12" s="10" customFormat="1">
      <c r="A25" s="135">
        <v>1</v>
      </c>
      <c r="B25" s="10" t="s">
        <v>197</v>
      </c>
      <c r="C25" s="236"/>
      <c r="D25" s="236"/>
    </row>
    <row r="26" spans="1:12" s="10" customFormat="1">
      <c r="B26" s="10" t="s">
        <v>194</v>
      </c>
      <c r="C26" s="236"/>
      <c r="D26" s="236"/>
      <c r="E26" s="236"/>
      <c r="F26" s="236"/>
      <c r="G26" s="236"/>
      <c r="H26" s="236"/>
      <c r="I26" s="236"/>
    </row>
    <row r="27" spans="1:12" s="10" customFormat="1">
      <c r="B27" s="10" t="s">
        <v>198</v>
      </c>
      <c r="C27" s="4"/>
      <c r="D27" s="10" t="s">
        <v>178</v>
      </c>
      <c r="E27" s="4"/>
      <c r="F27" s="1" t="s">
        <v>196</v>
      </c>
      <c r="G27" s="1"/>
      <c r="H27" s="1"/>
      <c r="I27" s="1"/>
      <c r="K27" s="1"/>
      <c r="L27" s="125"/>
    </row>
    <row r="28" spans="1:12" s="10" customFormat="1">
      <c r="B28" s="114"/>
      <c r="C28" s="111"/>
    </row>
    <row r="29" spans="1:12" s="10" customFormat="1">
      <c r="A29" s="135">
        <v>2</v>
      </c>
      <c r="B29" s="10" t="s">
        <v>197</v>
      </c>
      <c r="C29" s="236"/>
      <c r="D29" s="236"/>
    </row>
    <row r="30" spans="1:12" s="10" customFormat="1">
      <c r="B30" s="10" t="s">
        <v>194</v>
      </c>
      <c r="C30" s="236"/>
      <c r="D30" s="236"/>
      <c r="E30" s="236"/>
      <c r="F30" s="236"/>
      <c r="G30" s="236"/>
      <c r="H30" s="236"/>
      <c r="I30" s="236"/>
    </row>
    <row r="31" spans="1:12" s="10" customFormat="1">
      <c r="B31" s="10" t="s">
        <v>198</v>
      </c>
      <c r="C31" s="4"/>
      <c r="D31" s="10" t="s">
        <v>178</v>
      </c>
      <c r="E31" s="4"/>
      <c r="F31" s="1" t="s">
        <v>196</v>
      </c>
      <c r="G31" s="1"/>
      <c r="H31" s="1"/>
      <c r="I31" s="1"/>
      <c r="K31" s="1"/>
      <c r="L31" s="125"/>
    </row>
    <row r="32" spans="1:12" s="10" customFormat="1">
      <c r="B32" s="114"/>
      <c r="C32" s="111"/>
    </row>
    <row r="33" spans="1:12" s="10" customFormat="1">
      <c r="A33" s="135">
        <v>3</v>
      </c>
      <c r="B33" s="10" t="s">
        <v>197</v>
      </c>
      <c r="C33" s="236"/>
      <c r="D33" s="236"/>
    </row>
    <row r="34" spans="1:12" s="10" customFormat="1">
      <c r="B34" s="10" t="s">
        <v>194</v>
      </c>
      <c r="C34" s="236"/>
      <c r="D34" s="236"/>
      <c r="E34" s="236"/>
      <c r="F34" s="236"/>
      <c r="G34" s="236"/>
      <c r="H34" s="236"/>
      <c r="I34" s="236"/>
    </row>
    <row r="35" spans="1:12" s="10" customFormat="1">
      <c r="B35" s="10" t="s">
        <v>198</v>
      </c>
      <c r="C35" s="4"/>
      <c r="D35" s="10" t="s">
        <v>178</v>
      </c>
      <c r="E35" s="4"/>
      <c r="F35" s="1" t="s">
        <v>196</v>
      </c>
      <c r="G35" s="1"/>
      <c r="H35" s="1"/>
      <c r="I35" s="1"/>
      <c r="K35" s="1"/>
      <c r="L35" s="125"/>
    </row>
    <row r="36" spans="1:12" s="10" customFormat="1">
      <c r="B36" s="114"/>
      <c r="C36" s="111"/>
    </row>
    <row r="37" spans="1:12" s="10" customFormat="1">
      <c r="A37" s="135">
        <v>4</v>
      </c>
      <c r="B37" s="10" t="s">
        <v>197</v>
      </c>
      <c r="C37" s="236"/>
      <c r="D37" s="236"/>
    </row>
    <row r="38" spans="1:12" s="10" customFormat="1">
      <c r="B38" s="10" t="s">
        <v>194</v>
      </c>
      <c r="C38" s="236"/>
      <c r="D38" s="236"/>
      <c r="E38" s="236"/>
      <c r="F38" s="236"/>
      <c r="G38" s="236"/>
      <c r="H38" s="236"/>
      <c r="I38" s="236"/>
    </row>
    <row r="39" spans="1:12" s="10" customFormat="1">
      <c r="B39" s="10" t="s">
        <v>198</v>
      </c>
      <c r="C39" s="4"/>
      <c r="D39" s="10" t="s">
        <v>178</v>
      </c>
      <c r="E39" s="4"/>
      <c r="F39" s="1" t="s">
        <v>196</v>
      </c>
      <c r="G39" s="1"/>
      <c r="H39" s="1"/>
      <c r="I39" s="1"/>
      <c r="K39" s="1"/>
      <c r="L39" s="125"/>
    </row>
    <row r="40" spans="1:12" s="10" customFormat="1">
      <c r="B40" s="114"/>
      <c r="C40" s="111"/>
    </row>
    <row r="41" spans="1:12" s="10" customFormat="1">
      <c r="A41" s="135">
        <v>5</v>
      </c>
      <c r="B41" s="10" t="s">
        <v>197</v>
      </c>
      <c r="C41" s="236"/>
      <c r="D41" s="236"/>
    </row>
    <row r="42" spans="1:12" s="10" customFormat="1">
      <c r="B42" s="10" t="s">
        <v>194</v>
      </c>
      <c r="C42" s="236"/>
      <c r="D42" s="236"/>
      <c r="E42" s="236"/>
      <c r="F42" s="236"/>
      <c r="G42" s="236"/>
      <c r="H42" s="236"/>
      <c r="I42" s="236"/>
    </row>
    <row r="43" spans="1:12" s="10" customFormat="1">
      <c r="B43" s="10" t="s">
        <v>198</v>
      </c>
      <c r="C43" s="4"/>
      <c r="D43" s="10" t="s">
        <v>178</v>
      </c>
      <c r="E43" s="4"/>
      <c r="F43" s="1" t="s">
        <v>196</v>
      </c>
      <c r="G43" s="1"/>
      <c r="H43" s="1"/>
      <c r="I43" s="1"/>
      <c r="K43" s="1"/>
      <c r="L43" s="125"/>
    </row>
    <row r="44" spans="1:12">
      <c r="A44" s="143"/>
      <c r="B44" s="143"/>
      <c r="C44" s="143"/>
      <c r="D44" s="143"/>
      <c r="E44" s="143"/>
      <c r="F44" s="143"/>
      <c r="G44" s="143"/>
      <c r="H44" s="143"/>
      <c r="I44" s="144" t="s">
        <v>199</v>
      </c>
    </row>
    <row r="69" spans="1:15">
      <c r="A69" s="146"/>
      <c r="B69" s="146"/>
      <c r="C69" s="146"/>
      <c r="D69" s="146"/>
      <c r="E69" s="146"/>
      <c r="F69" s="146"/>
      <c r="G69" s="146"/>
      <c r="H69" s="146"/>
      <c r="I69" s="146"/>
      <c r="J69" s="146"/>
      <c r="K69" s="146"/>
      <c r="L69" s="146"/>
      <c r="M69" s="146"/>
      <c r="N69" s="146"/>
      <c r="O69" s="146"/>
    </row>
    <row r="70" spans="1:15">
      <c r="A70" s="146"/>
      <c r="B70" s="146"/>
      <c r="C70" s="146"/>
      <c r="D70" s="146"/>
      <c r="E70" s="146"/>
      <c r="F70" s="146"/>
      <c r="G70" s="146"/>
      <c r="H70" s="146"/>
      <c r="I70" s="146"/>
      <c r="J70" s="146"/>
      <c r="K70" s="146"/>
      <c r="L70" s="146"/>
      <c r="M70" s="146"/>
      <c r="N70" s="146"/>
      <c r="O70" s="146"/>
    </row>
    <row r="71" spans="1:15">
      <c r="A71" s="146"/>
      <c r="B71" s="146"/>
      <c r="C71" s="146"/>
      <c r="D71" s="146"/>
      <c r="E71" s="146"/>
      <c r="F71" s="146"/>
      <c r="G71" s="146"/>
      <c r="H71" s="146"/>
      <c r="I71" s="146"/>
      <c r="J71" s="146"/>
      <c r="K71" s="146"/>
      <c r="L71" s="146"/>
      <c r="M71" s="146"/>
      <c r="N71" s="146"/>
      <c r="O71" s="146"/>
    </row>
    <row r="72" spans="1:15">
      <c r="A72" s="146"/>
      <c r="B72" s="146"/>
      <c r="C72" s="146"/>
      <c r="D72" s="146"/>
      <c r="E72" s="146"/>
      <c r="F72" s="146"/>
      <c r="G72" s="146"/>
      <c r="H72" s="146"/>
      <c r="I72" s="146"/>
      <c r="J72" s="146"/>
      <c r="K72" s="146"/>
      <c r="L72" s="146"/>
      <c r="M72" s="146"/>
      <c r="N72" s="146"/>
      <c r="O72" s="146"/>
    </row>
    <row r="73" spans="1:15">
      <c r="A73" s="146"/>
      <c r="B73" s="146"/>
      <c r="C73" s="146"/>
      <c r="D73" s="146"/>
      <c r="E73" s="146"/>
      <c r="F73" s="146"/>
      <c r="G73" s="146"/>
      <c r="H73" s="146"/>
      <c r="I73" s="146"/>
      <c r="J73" s="146"/>
      <c r="K73" s="146"/>
      <c r="L73" s="146"/>
      <c r="M73" s="146"/>
      <c r="N73" s="146"/>
      <c r="O73" s="146"/>
    </row>
    <row r="74" spans="1:15">
      <c r="A74" s="146"/>
      <c r="B74" s="146"/>
      <c r="C74" s="146"/>
      <c r="D74" s="146"/>
      <c r="E74" s="146"/>
      <c r="F74" s="146"/>
      <c r="G74" s="146"/>
      <c r="H74" s="146"/>
      <c r="I74" s="146"/>
      <c r="J74" s="146"/>
      <c r="K74" s="146"/>
      <c r="L74" s="146"/>
      <c r="M74" s="146"/>
      <c r="N74" s="146"/>
      <c r="O74" s="146"/>
    </row>
    <row r="75" spans="1:15">
      <c r="A75" s="146"/>
      <c r="B75" s="146"/>
      <c r="C75" s="146"/>
      <c r="D75" s="146"/>
      <c r="E75" s="146"/>
      <c r="F75" s="146"/>
      <c r="G75" s="146"/>
      <c r="H75" s="146"/>
      <c r="I75" s="146"/>
      <c r="J75" s="146"/>
      <c r="K75" s="146"/>
      <c r="L75" s="146"/>
      <c r="M75" s="146"/>
      <c r="N75" s="146"/>
      <c r="O75" s="146"/>
    </row>
  </sheetData>
  <sheetProtection algorithmName="SHA-512" hashValue="jiRBXdR16BXmzwLO9Hk7vGvbVl8hU8zArBAF5oESv/fyJa3e8o1fGwTPig1fkDe8dZmIVmxVPj4b3atWPrxiOQ==" saltValue="jRGUnI7vlhljnvG6gFl2uA==" spinCount="100000" sheet="1" formatCells="0" selectLockedCells="1"/>
  <mergeCells count="22">
    <mergeCell ref="C41:D41"/>
    <mergeCell ref="C42:I42"/>
    <mergeCell ref="C30:I30"/>
    <mergeCell ref="C33:D33"/>
    <mergeCell ref="C34:I34"/>
    <mergeCell ref="C37:D37"/>
    <mergeCell ref="C38:I38"/>
    <mergeCell ref="C22:I22"/>
    <mergeCell ref="A3:I3"/>
    <mergeCell ref="C29:D29"/>
    <mergeCell ref="C25:D25"/>
    <mergeCell ref="C26:I26"/>
    <mergeCell ref="C13:D13"/>
    <mergeCell ref="C14:I14"/>
    <mergeCell ref="C17:D17"/>
    <mergeCell ref="C18:I18"/>
    <mergeCell ref="C21:D21"/>
    <mergeCell ref="A2:I2"/>
    <mergeCell ref="C5:D5"/>
    <mergeCell ref="C6:I6"/>
    <mergeCell ref="C9:D9"/>
    <mergeCell ref="C10:I10"/>
  </mergeCells>
  <phoneticPr fontId="3"/>
  <dataValidations count="2">
    <dataValidation type="whole" allowBlank="1" showInputMessage="1" showErrorMessage="1" sqref="E7 E11 E15 E19 E23 E31 E35 E39 E43 E27" xr:uid="{373CCB15-DD14-47D7-BE1D-AE34B98CD7E4}">
      <formula1>1</formula1>
      <formula2>12</formula2>
    </dataValidation>
    <dataValidation imeMode="off" allowBlank="1" showInputMessage="1" showErrorMessage="1" sqref="C5:D5 C13:D13 C9:D9 C17:D17 D28 C29:D29 C21:D21 D36 C37:D37 C33:D33 D32 D40 C41:D41 D24 C25:D25" xr:uid="{E524815C-7FF4-4CDA-B5B3-99F151C23FE7}"/>
  </dataValidations>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80C9FBA-A432-4A52-AA94-428351578402}">
          <x14:formula1>
            <xm:f>INDIRECT(申請!$D$99)</xm:f>
          </x14:formula1>
          <xm:sqref>C7 C11 C15 C19 C23 C27 C31 C35 C39 C43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350F3-05F3-477F-A1D3-38A8F9DD9F3A}">
  <sheetPr codeName="Sheet5"/>
  <dimension ref="A1:I48"/>
  <sheetViews>
    <sheetView workbookViewId="0">
      <selection activeCell="C4" sqref="C4:F4"/>
    </sheetView>
  </sheetViews>
  <sheetFormatPr defaultColWidth="9" defaultRowHeight="16.5" customHeight="1"/>
  <cols>
    <col min="1" max="1" width="4.125" style="155" customWidth="1"/>
    <col min="2" max="9" width="10" style="156" customWidth="1"/>
    <col min="10" max="16384" width="9" style="156"/>
  </cols>
  <sheetData>
    <row r="1" spans="1:9" s="10" customFormat="1">
      <c r="A1" s="130" t="s">
        <v>200</v>
      </c>
      <c r="B1" s="130"/>
      <c r="C1" s="133"/>
      <c r="D1" s="150">
        <f>申請!I115</f>
        <v>0</v>
      </c>
      <c r="E1" s="150" t="s">
        <v>190</v>
      </c>
      <c r="F1" s="151"/>
      <c r="G1" s="151"/>
      <c r="H1" s="152"/>
      <c r="I1" s="153"/>
    </row>
    <row r="2" spans="1:9" s="141" customFormat="1">
      <c r="A2" s="240" t="str">
        <f>"取得年度が"&amp;申請!A100</f>
        <v>取得年度が</v>
      </c>
      <c r="B2" s="240"/>
      <c r="C2" s="240"/>
      <c r="D2" s="240"/>
      <c r="E2" s="240"/>
      <c r="F2" s="240"/>
      <c r="G2" s="240"/>
      <c r="H2" s="240"/>
      <c r="I2" s="240"/>
    </row>
    <row r="3" spans="1:9" s="10" customFormat="1" ht="33" customHeight="1">
      <c r="A3" s="226" t="s">
        <v>185</v>
      </c>
      <c r="B3" s="226"/>
      <c r="C3" s="226"/>
      <c r="D3" s="226"/>
      <c r="E3" s="226"/>
      <c r="F3" s="226"/>
      <c r="G3" s="226"/>
      <c r="H3" s="226"/>
      <c r="I3" s="226"/>
    </row>
    <row r="4" spans="1:9" s="10" customFormat="1">
      <c r="A4" s="135">
        <v>1</v>
      </c>
      <c r="B4" s="10" t="s">
        <v>201</v>
      </c>
      <c r="C4" s="236"/>
      <c r="D4" s="236"/>
      <c r="E4" s="236"/>
      <c r="F4" s="236"/>
      <c r="H4" s="1"/>
      <c r="I4" s="1"/>
    </row>
    <row r="5" spans="1:9" s="10" customFormat="1">
      <c r="A5" s="135"/>
      <c r="B5" s="10" t="s">
        <v>202</v>
      </c>
      <c r="C5" s="227"/>
      <c r="D5" s="227"/>
      <c r="E5" s="227"/>
      <c r="F5" s="227"/>
      <c r="G5" s="227"/>
      <c r="H5" s="227"/>
      <c r="I5" s="227"/>
    </row>
    <row r="6" spans="1:9" s="10" customFormat="1" ht="33" customHeight="1">
      <c r="A6" s="135"/>
      <c r="B6" s="10" t="s">
        <v>203</v>
      </c>
      <c r="C6" s="227"/>
      <c r="D6" s="227"/>
      <c r="E6" s="227"/>
      <c r="F6" s="227"/>
      <c r="G6" s="227"/>
      <c r="H6" s="227"/>
      <c r="I6" s="227"/>
    </row>
    <row r="7" spans="1:9" s="10" customFormat="1">
      <c r="A7" s="135"/>
      <c r="B7" s="10" t="s">
        <v>204</v>
      </c>
      <c r="C7" s="21"/>
      <c r="D7" s="1"/>
      <c r="E7" s="1"/>
    </row>
    <row r="8" spans="1:9" s="10" customFormat="1">
      <c r="A8" s="135"/>
      <c r="B8" s="10" t="s">
        <v>205</v>
      </c>
      <c r="C8" s="4"/>
      <c r="D8" s="1" t="s">
        <v>206</v>
      </c>
      <c r="E8" s="1"/>
    </row>
    <row r="9" spans="1:9" s="1" customFormat="1">
      <c r="A9" s="137"/>
      <c r="B9" s="1" t="s">
        <v>207</v>
      </c>
      <c r="C9" s="4"/>
      <c r="D9" s="1" t="s">
        <v>208</v>
      </c>
      <c r="E9" s="4"/>
      <c r="F9" s="1" t="s">
        <v>209</v>
      </c>
    </row>
    <row r="10" spans="1:9" s="10" customFormat="1">
      <c r="A10" s="135"/>
      <c r="B10" s="10" t="s">
        <v>210</v>
      </c>
      <c r="C10" s="26"/>
      <c r="D10" s="1" t="s">
        <v>211</v>
      </c>
    </row>
    <row r="11" spans="1:9" s="10" customFormat="1">
      <c r="A11" s="135"/>
      <c r="B11" s="10" t="s">
        <v>212</v>
      </c>
      <c r="C11" s="26"/>
      <c r="D11" s="1" t="s">
        <v>211</v>
      </c>
      <c r="F11" s="154"/>
      <c r="G11" s="1"/>
    </row>
    <row r="13" spans="1:9" s="10" customFormat="1">
      <c r="A13" s="135">
        <v>2</v>
      </c>
      <c r="B13" s="10" t="s">
        <v>201</v>
      </c>
      <c r="C13" s="236"/>
      <c r="D13" s="236"/>
      <c r="E13" s="236"/>
      <c r="F13" s="236"/>
      <c r="H13" s="1"/>
      <c r="I13" s="1"/>
    </row>
    <row r="14" spans="1:9" s="10" customFormat="1">
      <c r="A14" s="135"/>
      <c r="B14" s="10" t="s">
        <v>202</v>
      </c>
      <c r="C14" s="227"/>
      <c r="D14" s="227"/>
      <c r="E14" s="227"/>
      <c r="F14" s="227"/>
      <c r="G14" s="227"/>
      <c r="H14" s="227"/>
      <c r="I14" s="227"/>
    </row>
    <row r="15" spans="1:9" s="10" customFormat="1" ht="33" customHeight="1">
      <c r="A15" s="135"/>
      <c r="B15" s="10" t="s">
        <v>203</v>
      </c>
      <c r="C15" s="227"/>
      <c r="D15" s="227"/>
      <c r="E15" s="227"/>
      <c r="F15" s="227"/>
      <c r="G15" s="227"/>
      <c r="H15" s="227"/>
      <c r="I15" s="227"/>
    </row>
    <row r="16" spans="1:9" s="10" customFormat="1">
      <c r="A16" s="135"/>
      <c r="B16" s="10" t="s">
        <v>204</v>
      </c>
      <c r="C16" s="21"/>
      <c r="D16" s="1"/>
      <c r="E16" s="1"/>
    </row>
    <row r="17" spans="1:9" s="10" customFormat="1">
      <c r="A17" s="135"/>
      <c r="B17" s="10" t="s">
        <v>205</v>
      </c>
      <c r="C17" s="4"/>
      <c r="D17" s="1" t="s">
        <v>206</v>
      </c>
      <c r="E17" s="1"/>
    </row>
    <row r="18" spans="1:9" s="1" customFormat="1">
      <c r="A18" s="137"/>
      <c r="B18" s="1" t="s">
        <v>207</v>
      </c>
      <c r="C18" s="4"/>
      <c r="D18" s="1" t="s">
        <v>208</v>
      </c>
      <c r="E18" s="4"/>
      <c r="F18" s="1" t="s">
        <v>209</v>
      </c>
    </row>
    <row r="19" spans="1:9" s="10" customFormat="1">
      <c r="A19" s="135"/>
      <c r="B19" s="10" t="s">
        <v>210</v>
      </c>
      <c r="C19" s="26"/>
      <c r="D19" s="1" t="s">
        <v>211</v>
      </c>
    </row>
    <row r="20" spans="1:9" s="10" customFormat="1">
      <c r="A20" s="135"/>
      <c r="B20" s="10" t="s">
        <v>212</v>
      </c>
      <c r="C20" s="26"/>
      <c r="D20" s="1" t="s">
        <v>211</v>
      </c>
      <c r="F20" s="154"/>
      <c r="G20" s="1"/>
    </row>
    <row r="22" spans="1:9" s="10" customFormat="1">
      <c r="A22" s="135">
        <v>3</v>
      </c>
      <c r="B22" s="10" t="s">
        <v>201</v>
      </c>
      <c r="C22" s="236"/>
      <c r="D22" s="236"/>
      <c r="E22" s="236"/>
      <c r="F22" s="236"/>
      <c r="H22" s="1"/>
      <c r="I22" s="1"/>
    </row>
    <row r="23" spans="1:9" s="10" customFormat="1">
      <c r="A23" s="135"/>
      <c r="B23" s="10" t="s">
        <v>202</v>
      </c>
      <c r="C23" s="227"/>
      <c r="D23" s="227"/>
      <c r="E23" s="227"/>
      <c r="F23" s="227"/>
      <c r="G23" s="227"/>
      <c r="H23" s="227"/>
      <c r="I23" s="227"/>
    </row>
    <row r="24" spans="1:9" s="10" customFormat="1" ht="33" customHeight="1">
      <c r="A24" s="135"/>
      <c r="B24" s="10" t="s">
        <v>203</v>
      </c>
      <c r="C24" s="227"/>
      <c r="D24" s="227"/>
      <c r="E24" s="227"/>
      <c r="F24" s="227"/>
      <c r="G24" s="227"/>
      <c r="H24" s="227"/>
      <c r="I24" s="227"/>
    </row>
    <row r="25" spans="1:9" s="10" customFormat="1">
      <c r="A25" s="135"/>
      <c r="B25" s="10" t="s">
        <v>204</v>
      </c>
      <c r="C25" s="21"/>
      <c r="D25" s="1"/>
      <c r="E25" s="1"/>
    </row>
    <row r="26" spans="1:9" s="10" customFormat="1">
      <c r="A26" s="135"/>
      <c r="B26" s="10" t="s">
        <v>205</v>
      </c>
      <c r="C26" s="4"/>
      <c r="D26" s="1" t="s">
        <v>206</v>
      </c>
      <c r="E26" s="1"/>
    </row>
    <row r="27" spans="1:9" s="1" customFormat="1">
      <c r="A27" s="137"/>
      <c r="B27" s="1" t="s">
        <v>207</v>
      </c>
      <c r="C27" s="4"/>
      <c r="D27" s="1" t="s">
        <v>208</v>
      </c>
      <c r="E27" s="4"/>
      <c r="F27" s="1" t="s">
        <v>209</v>
      </c>
    </row>
    <row r="28" spans="1:9" s="10" customFormat="1">
      <c r="A28" s="135"/>
      <c r="B28" s="10" t="s">
        <v>210</v>
      </c>
      <c r="C28" s="26"/>
      <c r="D28" s="1" t="s">
        <v>211</v>
      </c>
    </row>
    <row r="29" spans="1:9" s="10" customFormat="1">
      <c r="A29" s="135"/>
      <c r="B29" s="10" t="s">
        <v>212</v>
      </c>
      <c r="C29" s="26"/>
      <c r="D29" s="1" t="s">
        <v>211</v>
      </c>
      <c r="F29" s="154"/>
      <c r="G29" s="1"/>
    </row>
    <row r="31" spans="1:9" s="10" customFormat="1">
      <c r="A31" s="135">
        <v>4</v>
      </c>
      <c r="B31" s="10" t="s">
        <v>201</v>
      </c>
      <c r="C31" s="236"/>
      <c r="D31" s="236"/>
      <c r="E31" s="236"/>
      <c r="F31" s="236"/>
      <c r="H31" s="1"/>
      <c r="I31" s="1"/>
    </row>
    <row r="32" spans="1:9" s="10" customFormat="1">
      <c r="A32" s="135"/>
      <c r="B32" s="10" t="s">
        <v>202</v>
      </c>
      <c r="C32" s="227"/>
      <c r="D32" s="227"/>
      <c r="E32" s="227"/>
      <c r="F32" s="227"/>
      <c r="G32" s="227"/>
      <c r="H32" s="227"/>
      <c r="I32" s="227"/>
    </row>
    <row r="33" spans="1:9" s="10" customFormat="1" ht="33" customHeight="1">
      <c r="A33" s="135"/>
      <c r="B33" s="10" t="s">
        <v>203</v>
      </c>
      <c r="C33" s="227"/>
      <c r="D33" s="227"/>
      <c r="E33" s="227"/>
      <c r="F33" s="227"/>
      <c r="G33" s="227"/>
      <c r="H33" s="227"/>
      <c r="I33" s="227"/>
    </row>
    <row r="34" spans="1:9" s="10" customFormat="1">
      <c r="A34" s="135"/>
      <c r="B34" s="10" t="s">
        <v>204</v>
      </c>
      <c r="C34" s="21"/>
      <c r="D34" s="1"/>
      <c r="E34" s="1"/>
    </row>
    <row r="35" spans="1:9" s="10" customFormat="1">
      <c r="A35" s="135"/>
      <c r="B35" s="10" t="s">
        <v>205</v>
      </c>
      <c r="C35" s="4"/>
      <c r="D35" s="1" t="s">
        <v>206</v>
      </c>
      <c r="E35" s="1"/>
    </row>
    <row r="36" spans="1:9" s="1" customFormat="1">
      <c r="A36" s="137"/>
      <c r="B36" s="1" t="s">
        <v>207</v>
      </c>
      <c r="C36" s="4"/>
      <c r="D36" s="1" t="s">
        <v>208</v>
      </c>
      <c r="E36" s="4"/>
      <c r="F36" s="1" t="s">
        <v>209</v>
      </c>
    </row>
    <row r="37" spans="1:9" s="10" customFormat="1">
      <c r="A37" s="135"/>
      <c r="B37" s="10" t="s">
        <v>210</v>
      </c>
      <c r="C37" s="26"/>
      <c r="D37" s="1" t="s">
        <v>211</v>
      </c>
    </row>
    <row r="38" spans="1:9" s="10" customFormat="1">
      <c r="A38" s="135"/>
      <c r="B38" s="10" t="s">
        <v>212</v>
      </c>
      <c r="C38" s="26"/>
      <c r="D38" s="1" t="s">
        <v>211</v>
      </c>
      <c r="F38" s="154"/>
      <c r="G38" s="1"/>
    </row>
    <row r="40" spans="1:9" s="10" customFormat="1">
      <c r="A40" s="135">
        <v>5</v>
      </c>
      <c r="B40" s="10" t="s">
        <v>201</v>
      </c>
      <c r="C40" s="236"/>
      <c r="D40" s="236"/>
      <c r="E40" s="236"/>
      <c r="F40" s="236"/>
      <c r="H40" s="1"/>
      <c r="I40" s="1"/>
    </row>
    <row r="41" spans="1:9" s="10" customFormat="1">
      <c r="A41" s="135"/>
      <c r="B41" s="10" t="s">
        <v>202</v>
      </c>
      <c r="C41" s="227"/>
      <c r="D41" s="227"/>
      <c r="E41" s="227"/>
      <c r="F41" s="227"/>
      <c r="G41" s="227"/>
      <c r="H41" s="227"/>
      <c r="I41" s="227"/>
    </row>
    <row r="42" spans="1:9" s="10" customFormat="1" ht="33" customHeight="1">
      <c r="A42" s="135"/>
      <c r="B42" s="10" t="s">
        <v>203</v>
      </c>
      <c r="C42" s="227"/>
      <c r="D42" s="227"/>
      <c r="E42" s="227"/>
      <c r="F42" s="227"/>
      <c r="G42" s="227"/>
      <c r="H42" s="227"/>
      <c r="I42" s="227"/>
    </row>
    <row r="43" spans="1:9" s="10" customFormat="1">
      <c r="A43" s="135"/>
      <c r="B43" s="10" t="s">
        <v>204</v>
      </c>
      <c r="C43" s="21"/>
      <c r="D43" s="1"/>
      <c r="E43" s="1"/>
    </row>
    <row r="44" spans="1:9" s="10" customFormat="1">
      <c r="A44" s="135"/>
      <c r="B44" s="10" t="s">
        <v>205</v>
      </c>
      <c r="C44" s="4"/>
      <c r="D44" s="1" t="s">
        <v>206</v>
      </c>
      <c r="E44" s="1"/>
    </row>
    <row r="45" spans="1:9" s="1" customFormat="1">
      <c r="A45" s="137"/>
      <c r="B45" s="1" t="s">
        <v>207</v>
      </c>
      <c r="C45" s="4"/>
      <c r="D45" s="1" t="s">
        <v>208</v>
      </c>
      <c r="E45" s="4"/>
      <c r="F45" s="1" t="s">
        <v>209</v>
      </c>
    </row>
    <row r="46" spans="1:9" s="10" customFormat="1">
      <c r="A46" s="135"/>
      <c r="B46" s="10" t="s">
        <v>210</v>
      </c>
      <c r="C46" s="26"/>
      <c r="D46" s="1" t="s">
        <v>211</v>
      </c>
    </row>
    <row r="47" spans="1:9" s="10" customFormat="1">
      <c r="A47" s="135"/>
      <c r="B47" s="10" t="s">
        <v>212</v>
      </c>
      <c r="C47" s="26"/>
      <c r="D47" s="1" t="s">
        <v>211</v>
      </c>
      <c r="F47" s="154"/>
      <c r="G47" s="1"/>
    </row>
    <row r="48" spans="1:9" s="141" customFormat="1">
      <c r="A48" s="143"/>
      <c r="B48" s="143"/>
      <c r="C48" s="143"/>
      <c r="D48" s="143"/>
      <c r="E48" s="143"/>
      <c r="F48" s="143"/>
      <c r="G48" s="143"/>
      <c r="H48" s="143"/>
      <c r="I48" s="144" t="s">
        <v>199</v>
      </c>
    </row>
  </sheetData>
  <sheetProtection algorithmName="SHA-512" hashValue="arzHx4rwXJ3rUqcsrxBamrQCLYqHjgDlSoCFt+UBmCVxdFO4D3MDpThegJY6huQk6IB+z6N2+YZ+ve3c4G4suA==" saltValue="bIOnlzufGklsIX13qkUwAg==" spinCount="100000" sheet="1" formatCells="0" selectLockedCells="1"/>
  <mergeCells count="17">
    <mergeCell ref="C33:I33"/>
    <mergeCell ref="C40:F40"/>
    <mergeCell ref="C41:I41"/>
    <mergeCell ref="C42:I42"/>
    <mergeCell ref="C32:I32"/>
    <mergeCell ref="A2:I2"/>
    <mergeCell ref="C4:F4"/>
    <mergeCell ref="C5:I5"/>
    <mergeCell ref="C6:I6"/>
    <mergeCell ref="C13:F13"/>
    <mergeCell ref="C31:F31"/>
    <mergeCell ref="A3:I3"/>
    <mergeCell ref="C14:I14"/>
    <mergeCell ref="C15:I15"/>
    <mergeCell ref="C22:F22"/>
    <mergeCell ref="C23:I23"/>
    <mergeCell ref="C24:I24"/>
  </mergeCells>
  <phoneticPr fontId="3"/>
  <dataValidations count="5">
    <dataValidation type="whole" imeMode="off" operator="greaterThan" allowBlank="1" showInputMessage="1" showErrorMessage="1" sqref="C10:C11 C19:C20 C28:C29 C37:C38 C46:C47" xr:uid="{3F239407-8E28-4676-9DD9-6B531B075667}">
      <formula1>1</formula1>
    </dataValidation>
    <dataValidation type="list" allowBlank="1" showInputMessage="1" showErrorMessage="1" sqref="C4:F4 C13:F13 C22:F22 C31:F31 C40:F40" xr:uid="{6050043F-EB3E-46C8-9C08-629D2BE288E6}">
      <formula1>"基盤研究S,基盤研究A,基盤研究B,基盤研究C,挑戦的研究 開拓,挑戦的研究 萌芽,若手研究B,研究スタート支援,厚労科研,AMED,JST,日本学術振興会特別研究員・外国人特別研究員,その他(民間助成金など)"</formula1>
    </dataValidation>
    <dataValidation imeMode="off" allowBlank="1" showInputMessage="1" showErrorMessage="1" sqref="E9 C9 E18 C18 E27 C27 E36 C36 E45 C45" xr:uid="{7DE69E3D-D0A4-4764-B6B1-2FAD5FD73569}"/>
    <dataValidation imeMode="off" operator="greaterThan" allowBlank="1" showInputMessage="1" showErrorMessage="1" sqref="F11 F20 F29 F38 F47" xr:uid="{E044981A-E3F0-4EA9-8739-A08738B46CC2}"/>
    <dataValidation type="list" allowBlank="1" showInputMessage="1" showErrorMessage="1" sqref="C7 C16 C25 C34 C43" xr:uid="{21B546D9-558D-4377-BDA1-5FF18F4D64F9}">
      <formula1>"研究代表者,分担者"</formula1>
    </dataValidation>
  </dataValidations>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2E6C983-2BEA-4CD7-8B7C-ACE91FBADF6E}">
          <x14:formula1>
            <xm:f>INDIRECT(申請!$D$99)</xm:f>
          </x14:formula1>
          <xm:sqref>C8 C17 C26 C35 C44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9819D-BBA1-4C09-9C79-5F26E5D10277}">
  <sheetPr codeName="Sheet6"/>
  <dimension ref="A1:O105"/>
  <sheetViews>
    <sheetView workbookViewId="0">
      <selection activeCell="C4" sqref="C4:I4"/>
    </sheetView>
  </sheetViews>
  <sheetFormatPr defaultColWidth="9" defaultRowHeight="16.5"/>
  <cols>
    <col min="1" max="1" width="4.125" style="142" customWidth="1"/>
    <col min="2" max="9" width="10" style="141" customWidth="1"/>
    <col min="10" max="16384" width="9" style="141"/>
  </cols>
  <sheetData>
    <row r="1" spans="1:9">
      <c r="A1" s="138" t="s">
        <v>213</v>
      </c>
      <c r="B1" s="157"/>
      <c r="C1" s="150">
        <f>申請!I117</f>
        <v>0</v>
      </c>
      <c r="D1" s="150" t="s">
        <v>214</v>
      </c>
      <c r="E1" s="139"/>
      <c r="F1" s="139"/>
      <c r="G1" s="139"/>
      <c r="H1" s="139"/>
      <c r="I1" s="140"/>
    </row>
    <row r="2" spans="1:9">
      <c r="A2" s="240" t="str">
        <f>"受賞日が"&amp;申請!A100</f>
        <v>受賞日が</v>
      </c>
      <c r="B2" s="240"/>
      <c r="C2" s="240"/>
      <c r="D2" s="240"/>
      <c r="E2" s="240"/>
      <c r="F2" s="240"/>
      <c r="G2" s="240"/>
      <c r="H2" s="240"/>
      <c r="I2" s="240"/>
    </row>
    <row r="3" spans="1:9" s="10" customFormat="1" ht="33" customHeight="1">
      <c r="A3" s="226" t="s">
        <v>185</v>
      </c>
      <c r="B3" s="226"/>
      <c r="C3" s="226"/>
      <c r="D3" s="226"/>
      <c r="E3" s="226"/>
      <c r="F3" s="226"/>
      <c r="G3" s="226"/>
      <c r="H3" s="226"/>
      <c r="I3" s="226"/>
    </row>
    <row r="4" spans="1:9" s="10" customFormat="1">
      <c r="A4" s="135">
        <v>1</v>
      </c>
      <c r="B4" s="11" t="s">
        <v>215</v>
      </c>
      <c r="C4" s="227"/>
      <c r="D4" s="227"/>
      <c r="E4" s="227"/>
      <c r="F4" s="227"/>
      <c r="G4" s="227"/>
      <c r="H4" s="227"/>
      <c r="I4" s="227"/>
    </row>
    <row r="5" spans="1:9">
      <c r="B5" s="141" t="s">
        <v>216</v>
      </c>
      <c r="C5" s="4"/>
      <c r="D5" s="10" t="s">
        <v>178</v>
      </c>
      <c r="E5" s="4"/>
      <c r="F5" s="1" t="s">
        <v>196</v>
      </c>
    </row>
    <row r="7" spans="1:9" s="10" customFormat="1">
      <c r="A7" s="135">
        <v>2</v>
      </c>
      <c r="B7" s="11" t="s">
        <v>215</v>
      </c>
      <c r="C7" s="227"/>
      <c r="D7" s="227"/>
      <c r="E7" s="227"/>
      <c r="F7" s="227"/>
      <c r="G7" s="227"/>
      <c r="H7" s="227"/>
      <c r="I7" s="227"/>
    </row>
    <row r="8" spans="1:9">
      <c r="B8" s="141" t="s">
        <v>216</v>
      </c>
      <c r="C8" s="4"/>
      <c r="D8" s="10" t="s">
        <v>178</v>
      </c>
      <c r="E8" s="4"/>
      <c r="F8" s="1" t="s">
        <v>196</v>
      </c>
    </row>
    <row r="10" spans="1:9" s="10" customFormat="1">
      <c r="A10" s="135">
        <v>3</v>
      </c>
      <c r="B10" s="11" t="s">
        <v>215</v>
      </c>
      <c r="C10" s="227"/>
      <c r="D10" s="227"/>
      <c r="E10" s="227"/>
      <c r="F10" s="227"/>
      <c r="G10" s="227"/>
      <c r="H10" s="227"/>
      <c r="I10" s="227"/>
    </row>
    <row r="11" spans="1:9">
      <c r="B11" s="141" t="s">
        <v>216</v>
      </c>
      <c r="C11" s="4"/>
      <c r="D11" s="10" t="s">
        <v>178</v>
      </c>
      <c r="E11" s="4"/>
      <c r="F11" s="1" t="s">
        <v>196</v>
      </c>
    </row>
    <row r="13" spans="1:9" s="10" customFormat="1">
      <c r="A13" s="135">
        <v>4</v>
      </c>
      <c r="B13" s="11" t="s">
        <v>215</v>
      </c>
      <c r="C13" s="227"/>
      <c r="D13" s="227"/>
      <c r="E13" s="227"/>
      <c r="F13" s="227"/>
      <c r="G13" s="227"/>
      <c r="H13" s="227"/>
      <c r="I13" s="227"/>
    </row>
    <row r="14" spans="1:9">
      <c r="B14" s="141" t="s">
        <v>216</v>
      </c>
      <c r="C14" s="4"/>
      <c r="D14" s="10" t="s">
        <v>178</v>
      </c>
      <c r="E14" s="4"/>
      <c r="F14" s="1" t="s">
        <v>196</v>
      </c>
    </row>
    <row r="16" spans="1:9" s="10" customFormat="1">
      <c r="A16" s="135">
        <v>5</v>
      </c>
      <c r="B16" s="11" t="s">
        <v>215</v>
      </c>
      <c r="C16" s="227"/>
      <c r="D16" s="227"/>
      <c r="E16" s="227"/>
      <c r="F16" s="227"/>
      <c r="G16" s="227"/>
      <c r="H16" s="227"/>
      <c r="I16" s="227"/>
    </row>
    <row r="17" spans="1:9">
      <c r="B17" s="141" t="s">
        <v>216</v>
      </c>
      <c r="C17" s="4"/>
      <c r="D17" s="10" t="s">
        <v>178</v>
      </c>
      <c r="E17" s="4"/>
      <c r="F17" s="1" t="s">
        <v>196</v>
      </c>
    </row>
    <row r="18" spans="1:9">
      <c r="A18" s="143"/>
      <c r="B18" s="143"/>
      <c r="C18" s="143"/>
      <c r="D18" s="143"/>
      <c r="E18" s="143"/>
      <c r="F18" s="143"/>
      <c r="G18" s="143"/>
      <c r="H18" s="143"/>
      <c r="I18" s="144" t="s">
        <v>199</v>
      </c>
    </row>
    <row r="99" spans="1:15">
      <c r="A99" s="145"/>
      <c r="B99" s="146"/>
      <c r="C99" s="146"/>
      <c r="D99" s="146"/>
      <c r="E99" s="146"/>
      <c r="F99" s="146"/>
      <c r="G99" s="146"/>
      <c r="H99" s="146"/>
      <c r="I99" s="146"/>
      <c r="J99" s="146"/>
      <c r="K99" s="146"/>
      <c r="L99" s="146"/>
      <c r="M99" s="146"/>
      <c r="N99" s="146"/>
      <c r="O99" s="146"/>
    </row>
    <row r="100" spans="1:15">
      <c r="A100" s="145"/>
      <c r="B100" s="146"/>
      <c r="C100" s="146"/>
      <c r="D100" s="146"/>
      <c r="E100" s="146"/>
      <c r="F100" s="146"/>
      <c r="G100" s="146"/>
      <c r="H100" s="146"/>
      <c r="I100" s="146"/>
      <c r="J100" s="146"/>
      <c r="K100" s="146"/>
      <c r="L100" s="146"/>
      <c r="M100" s="146"/>
      <c r="N100" s="146"/>
      <c r="O100" s="146"/>
    </row>
    <row r="101" spans="1:15">
      <c r="A101" s="145"/>
      <c r="B101" s="146"/>
      <c r="C101" s="146"/>
      <c r="D101" s="146"/>
      <c r="E101" s="146"/>
      <c r="F101" s="146"/>
      <c r="G101" s="146"/>
      <c r="H101" s="146"/>
      <c r="I101" s="146"/>
      <c r="J101" s="146"/>
      <c r="K101" s="146"/>
      <c r="L101" s="146"/>
      <c r="M101" s="146"/>
      <c r="N101" s="146"/>
      <c r="O101" s="146"/>
    </row>
    <row r="102" spans="1:15">
      <c r="A102" s="145"/>
      <c r="B102" s="146"/>
      <c r="C102" s="146"/>
      <c r="D102" s="146"/>
      <c r="E102" s="146"/>
      <c r="F102" s="146"/>
      <c r="G102" s="146"/>
      <c r="H102" s="146"/>
      <c r="I102" s="146"/>
      <c r="J102" s="146"/>
      <c r="K102" s="146"/>
      <c r="L102" s="146"/>
      <c r="M102" s="146"/>
      <c r="N102" s="146"/>
      <c r="O102" s="146"/>
    </row>
    <row r="103" spans="1:15">
      <c r="A103" s="145"/>
      <c r="B103" s="146"/>
      <c r="C103" s="146"/>
      <c r="D103" s="146"/>
      <c r="E103" s="146"/>
      <c r="F103" s="146"/>
      <c r="G103" s="146"/>
      <c r="H103" s="146"/>
      <c r="I103" s="146"/>
      <c r="J103" s="146"/>
      <c r="K103" s="146"/>
      <c r="L103" s="146"/>
      <c r="M103" s="146"/>
      <c r="N103" s="146"/>
      <c r="O103" s="146"/>
    </row>
    <row r="104" spans="1:15">
      <c r="A104" s="145"/>
      <c r="B104" s="146"/>
      <c r="C104" s="146"/>
      <c r="D104" s="146"/>
      <c r="E104" s="146"/>
      <c r="F104" s="146"/>
      <c r="G104" s="146"/>
      <c r="H104" s="146"/>
      <c r="I104" s="146"/>
      <c r="J104" s="146"/>
      <c r="K104" s="146"/>
      <c r="L104" s="146"/>
      <c r="M104" s="146"/>
      <c r="N104" s="146"/>
      <c r="O104" s="146"/>
    </row>
    <row r="105" spans="1:15">
      <c r="A105" s="145"/>
      <c r="B105" s="146"/>
      <c r="C105" s="146"/>
      <c r="D105" s="146"/>
      <c r="E105" s="146"/>
      <c r="F105" s="146"/>
      <c r="G105" s="146"/>
      <c r="H105" s="146"/>
      <c r="I105" s="146"/>
      <c r="J105" s="146"/>
      <c r="K105" s="146"/>
      <c r="L105" s="146"/>
      <c r="M105" s="146"/>
      <c r="N105" s="146"/>
      <c r="O105" s="146"/>
    </row>
  </sheetData>
  <sheetProtection algorithmName="SHA-512" hashValue="gmrmvhmpEqDgN5u5s8Gd77CE1Ppb1pA4NrDtJu75t7ODAfcK811JVJvAG0sw+6IkIgndvLSX5woaBXfwBpd0lA==" saltValue="O5nKElSzb6vdCxzSsut4HA==" spinCount="100000" sheet="1" formatCells="0" selectLockedCells="1"/>
  <mergeCells count="7">
    <mergeCell ref="C16:I16"/>
    <mergeCell ref="A2:I2"/>
    <mergeCell ref="C4:I4"/>
    <mergeCell ref="C7:I7"/>
    <mergeCell ref="C10:I10"/>
    <mergeCell ref="C13:I13"/>
    <mergeCell ref="A3:I3"/>
  </mergeCells>
  <phoneticPr fontId="3"/>
  <dataValidations count="1">
    <dataValidation type="whole" allowBlank="1" showInputMessage="1" showErrorMessage="1" sqref="E5 E8 E11 E14 E17" xr:uid="{3C814917-A59E-4ABB-AD0B-E539B146DF5D}">
      <formula1>1</formula1>
      <formula2>12</formula2>
    </dataValidation>
  </dataValidations>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9CB02A4A-2193-4BA9-8D51-243552577FD2}">
          <x14:formula1>
            <xm:f>INDIRECT(申請!$D$99)</xm:f>
          </x14:formula1>
          <xm:sqref>C5 C8 C11 C14 C17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48079-3F90-4B67-84C8-F94E13ADE783}">
  <sheetPr codeName="Sheet7"/>
  <dimension ref="A1:O59"/>
  <sheetViews>
    <sheetView workbookViewId="0">
      <selection activeCell="C4" sqref="C4:I4"/>
    </sheetView>
  </sheetViews>
  <sheetFormatPr defaultColWidth="9" defaultRowHeight="16.5" customHeight="1"/>
  <cols>
    <col min="1" max="1" width="4.125" style="166" customWidth="1"/>
    <col min="2" max="9" width="10" style="165" customWidth="1"/>
    <col min="10" max="16384" width="9" style="165"/>
  </cols>
  <sheetData>
    <row r="1" spans="1:13" s="22" customFormat="1">
      <c r="A1" s="130" t="s">
        <v>217</v>
      </c>
      <c r="B1" s="158"/>
      <c r="C1" s="132">
        <f>申請!I119</f>
        <v>0</v>
      </c>
      <c r="D1" s="159" t="s">
        <v>214</v>
      </c>
      <c r="E1" s="160"/>
      <c r="F1" s="160"/>
      <c r="G1" s="160"/>
      <c r="H1" s="160"/>
      <c r="I1" s="161"/>
    </row>
    <row r="2" spans="1:13" s="141" customFormat="1">
      <c r="A2" s="240" t="str">
        <f>"発表日が"&amp;申請!A100</f>
        <v>発表日が</v>
      </c>
      <c r="B2" s="242"/>
      <c r="C2" s="242"/>
      <c r="D2" s="242"/>
      <c r="E2" s="242"/>
      <c r="F2" s="242"/>
      <c r="G2" s="242"/>
      <c r="H2" s="242"/>
      <c r="I2" s="242"/>
    </row>
    <row r="3" spans="1:13" s="10" customFormat="1" ht="33" customHeight="1">
      <c r="A3" s="226" t="s">
        <v>185</v>
      </c>
      <c r="B3" s="226"/>
      <c r="C3" s="226"/>
      <c r="D3" s="226"/>
      <c r="E3" s="226"/>
      <c r="F3" s="226"/>
      <c r="G3" s="226"/>
      <c r="H3" s="226"/>
      <c r="I3" s="226"/>
    </row>
    <row r="4" spans="1:13" s="22" customFormat="1" ht="33" customHeight="1">
      <c r="A4" s="135">
        <v>1</v>
      </c>
      <c r="B4" s="22" t="s">
        <v>218</v>
      </c>
      <c r="C4" s="227"/>
      <c r="D4" s="227"/>
      <c r="E4" s="227"/>
      <c r="F4" s="227"/>
      <c r="G4" s="227"/>
      <c r="H4" s="227"/>
      <c r="I4" s="227"/>
    </row>
    <row r="5" spans="1:13" s="22" customFormat="1" ht="33" customHeight="1">
      <c r="A5" s="135"/>
      <c r="B5" s="22" t="s">
        <v>219</v>
      </c>
      <c r="C5" s="236"/>
      <c r="D5" s="236"/>
      <c r="E5" s="236"/>
      <c r="F5" s="236"/>
      <c r="G5" s="236"/>
      <c r="H5" s="236"/>
      <c r="I5" s="236"/>
    </row>
    <row r="6" spans="1:13" s="22" customFormat="1">
      <c r="A6" s="135"/>
      <c r="B6" s="22" t="s">
        <v>220</v>
      </c>
      <c r="C6" s="4"/>
      <c r="D6" s="10" t="s">
        <v>178</v>
      </c>
      <c r="E6" s="4"/>
      <c r="F6" s="1" t="s">
        <v>196</v>
      </c>
      <c r="G6" s="20"/>
      <c r="H6" s="20"/>
      <c r="I6" s="20"/>
      <c r="L6" s="20"/>
      <c r="M6" s="162"/>
    </row>
    <row r="7" spans="1:13" s="22" customFormat="1">
      <c r="A7" s="135"/>
      <c r="B7" s="22" t="s">
        <v>221</v>
      </c>
      <c r="C7" s="236"/>
      <c r="D7" s="236"/>
      <c r="E7" s="236"/>
      <c r="F7" s="236"/>
      <c r="G7" s="236"/>
      <c r="H7" s="236"/>
      <c r="I7" s="236"/>
    </row>
    <row r="9" spans="1:13" s="22" customFormat="1" ht="33" customHeight="1">
      <c r="A9" s="135">
        <v>2</v>
      </c>
      <c r="B9" s="22" t="s">
        <v>218</v>
      </c>
      <c r="C9" s="227"/>
      <c r="D9" s="227"/>
      <c r="E9" s="227"/>
      <c r="F9" s="227"/>
      <c r="G9" s="227"/>
      <c r="H9" s="227"/>
      <c r="I9" s="227"/>
    </row>
    <row r="10" spans="1:13" s="22" customFormat="1" ht="33" customHeight="1">
      <c r="A10" s="135"/>
      <c r="B10" s="22" t="s">
        <v>219</v>
      </c>
      <c r="C10" s="236"/>
      <c r="D10" s="236"/>
      <c r="E10" s="236"/>
      <c r="F10" s="236"/>
      <c r="G10" s="236"/>
      <c r="H10" s="236"/>
      <c r="I10" s="236"/>
    </row>
    <row r="11" spans="1:13" s="22" customFormat="1">
      <c r="A11" s="135"/>
      <c r="B11" s="22" t="s">
        <v>220</v>
      </c>
      <c r="C11" s="4"/>
      <c r="D11" s="10" t="s">
        <v>178</v>
      </c>
      <c r="E11" s="4"/>
      <c r="F11" s="1" t="s">
        <v>196</v>
      </c>
      <c r="G11" s="20"/>
      <c r="H11" s="20"/>
      <c r="I11" s="20"/>
      <c r="L11" s="20"/>
      <c r="M11" s="162"/>
    </row>
    <row r="12" spans="1:13" s="22" customFormat="1">
      <c r="A12" s="135"/>
      <c r="B12" s="22" t="s">
        <v>221</v>
      </c>
      <c r="C12" s="236"/>
      <c r="D12" s="236"/>
      <c r="E12" s="236"/>
      <c r="F12" s="236"/>
      <c r="G12" s="236"/>
      <c r="H12" s="236"/>
      <c r="I12" s="236"/>
    </row>
    <row r="14" spans="1:13" s="22" customFormat="1" ht="33" customHeight="1">
      <c r="A14" s="135">
        <v>3</v>
      </c>
      <c r="B14" s="22" t="s">
        <v>218</v>
      </c>
      <c r="C14" s="227"/>
      <c r="D14" s="227"/>
      <c r="E14" s="227"/>
      <c r="F14" s="227"/>
      <c r="G14" s="227"/>
      <c r="H14" s="227"/>
      <c r="I14" s="227"/>
    </row>
    <row r="15" spans="1:13" s="22" customFormat="1" ht="33" customHeight="1">
      <c r="A15" s="135"/>
      <c r="B15" s="22" t="s">
        <v>219</v>
      </c>
      <c r="C15" s="236"/>
      <c r="D15" s="236"/>
      <c r="E15" s="236"/>
      <c r="F15" s="236"/>
      <c r="G15" s="236"/>
      <c r="H15" s="236"/>
      <c r="I15" s="236"/>
    </row>
    <row r="16" spans="1:13" s="22" customFormat="1">
      <c r="A16" s="135"/>
      <c r="B16" s="22" t="s">
        <v>220</v>
      </c>
      <c r="C16" s="4"/>
      <c r="D16" s="10" t="s">
        <v>178</v>
      </c>
      <c r="E16" s="4"/>
      <c r="F16" s="1" t="s">
        <v>196</v>
      </c>
      <c r="G16" s="20"/>
      <c r="H16" s="20"/>
      <c r="I16" s="20"/>
      <c r="L16" s="20"/>
      <c r="M16" s="162"/>
    </row>
    <row r="17" spans="1:13" s="22" customFormat="1">
      <c r="A17" s="135"/>
      <c r="B17" s="22" t="s">
        <v>221</v>
      </c>
      <c r="C17" s="236"/>
      <c r="D17" s="236"/>
      <c r="E17" s="236"/>
      <c r="F17" s="236"/>
      <c r="G17" s="236"/>
      <c r="H17" s="236"/>
      <c r="I17" s="236"/>
    </row>
    <row r="19" spans="1:13" s="22" customFormat="1" ht="33" customHeight="1">
      <c r="A19" s="135">
        <v>4</v>
      </c>
      <c r="B19" s="22" t="s">
        <v>218</v>
      </c>
      <c r="C19" s="227"/>
      <c r="D19" s="227"/>
      <c r="E19" s="227"/>
      <c r="F19" s="227"/>
      <c r="G19" s="227"/>
      <c r="H19" s="227"/>
      <c r="I19" s="227"/>
    </row>
    <row r="20" spans="1:13" s="22" customFormat="1" ht="33" customHeight="1">
      <c r="A20" s="135"/>
      <c r="B20" s="22" t="s">
        <v>219</v>
      </c>
      <c r="C20" s="236"/>
      <c r="D20" s="236"/>
      <c r="E20" s="236"/>
      <c r="F20" s="236"/>
      <c r="G20" s="236"/>
      <c r="H20" s="236"/>
      <c r="I20" s="236"/>
    </row>
    <row r="21" spans="1:13" s="22" customFormat="1">
      <c r="A21" s="135"/>
      <c r="B21" s="22" t="s">
        <v>220</v>
      </c>
      <c r="C21" s="4"/>
      <c r="D21" s="10" t="s">
        <v>178</v>
      </c>
      <c r="E21" s="4"/>
      <c r="F21" s="1" t="s">
        <v>196</v>
      </c>
      <c r="G21" s="20"/>
      <c r="H21" s="20"/>
      <c r="I21" s="20"/>
      <c r="L21" s="20"/>
      <c r="M21" s="162"/>
    </row>
    <row r="22" spans="1:13" s="22" customFormat="1">
      <c r="A22" s="135"/>
      <c r="B22" s="22" t="s">
        <v>221</v>
      </c>
      <c r="C22" s="236"/>
      <c r="D22" s="236"/>
      <c r="E22" s="236"/>
      <c r="F22" s="236"/>
      <c r="G22" s="236"/>
      <c r="H22" s="236"/>
      <c r="I22" s="236"/>
    </row>
    <row r="24" spans="1:13" s="22" customFormat="1" ht="33" customHeight="1">
      <c r="A24" s="135">
        <v>5</v>
      </c>
      <c r="B24" s="22" t="s">
        <v>218</v>
      </c>
      <c r="C24" s="227"/>
      <c r="D24" s="227"/>
      <c r="E24" s="227"/>
      <c r="F24" s="227"/>
      <c r="G24" s="227"/>
      <c r="H24" s="227"/>
      <c r="I24" s="227"/>
    </row>
    <row r="25" spans="1:13" s="22" customFormat="1" ht="33" customHeight="1">
      <c r="A25" s="135"/>
      <c r="B25" s="22" t="s">
        <v>219</v>
      </c>
      <c r="C25" s="236"/>
      <c r="D25" s="236"/>
      <c r="E25" s="236"/>
      <c r="F25" s="236"/>
      <c r="G25" s="236"/>
      <c r="H25" s="236"/>
      <c r="I25" s="236"/>
    </row>
    <row r="26" spans="1:13" s="22" customFormat="1">
      <c r="A26" s="135"/>
      <c r="B26" s="22" t="s">
        <v>220</v>
      </c>
      <c r="C26" s="4"/>
      <c r="D26" s="10" t="s">
        <v>178</v>
      </c>
      <c r="E26" s="4"/>
      <c r="F26" s="1" t="s">
        <v>196</v>
      </c>
      <c r="G26" s="20"/>
      <c r="H26" s="20"/>
      <c r="I26" s="20"/>
      <c r="L26" s="20"/>
      <c r="M26" s="162"/>
    </row>
    <row r="27" spans="1:13" s="22" customFormat="1">
      <c r="A27" s="135"/>
      <c r="B27" s="22" t="s">
        <v>221</v>
      </c>
      <c r="C27" s="236"/>
      <c r="D27" s="236"/>
      <c r="E27" s="236"/>
      <c r="F27" s="236"/>
      <c r="G27" s="236"/>
      <c r="H27" s="236"/>
      <c r="I27" s="236"/>
    </row>
    <row r="28" spans="1:13" s="141" customFormat="1">
      <c r="A28" s="143"/>
      <c r="B28" s="143"/>
      <c r="C28" s="143"/>
      <c r="D28" s="143"/>
      <c r="E28" s="143"/>
      <c r="F28" s="143"/>
      <c r="G28" s="143"/>
      <c r="H28" s="143"/>
      <c r="I28" s="144" t="s">
        <v>199</v>
      </c>
    </row>
    <row r="53" spans="1:15" ht="16.5" customHeight="1">
      <c r="A53" s="163"/>
      <c r="B53" s="164"/>
      <c r="C53" s="164"/>
      <c r="D53" s="164"/>
      <c r="E53" s="164"/>
      <c r="F53" s="164"/>
      <c r="G53" s="164"/>
      <c r="H53" s="164"/>
      <c r="I53" s="164"/>
      <c r="J53" s="164"/>
      <c r="K53" s="164"/>
      <c r="L53" s="164"/>
      <c r="M53" s="164"/>
      <c r="N53" s="164"/>
      <c r="O53" s="164"/>
    </row>
    <row r="54" spans="1:15" ht="16.5" customHeight="1">
      <c r="A54" s="163"/>
      <c r="B54" s="164"/>
      <c r="C54" s="164"/>
      <c r="D54" s="164"/>
      <c r="E54" s="164"/>
      <c r="F54" s="164"/>
      <c r="G54" s="164"/>
      <c r="H54" s="164"/>
      <c r="I54" s="164"/>
      <c r="J54" s="164"/>
      <c r="K54" s="164"/>
      <c r="L54" s="164"/>
      <c r="M54" s="164"/>
      <c r="N54" s="164"/>
      <c r="O54" s="164"/>
    </row>
    <row r="55" spans="1:15" ht="16.5" customHeight="1">
      <c r="A55" s="163"/>
      <c r="B55" s="164"/>
      <c r="C55" s="164"/>
      <c r="D55" s="164"/>
      <c r="E55" s="164"/>
      <c r="F55" s="164"/>
      <c r="G55" s="164"/>
      <c r="H55" s="164"/>
      <c r="I55" s="164"/>
      <c r="J55" s="164"/>
      <c r="K55" s="164"/>
      <c r="L55" s="164"/>
      <c r="M55" s="164"/>
      <c r="N55" s="164"/>
      <c r="O55" s="164"/>
    </row>
    <row r="56" spans="1:15" ht="16.5" customHeight="1">
      <c r="A56" s="163"/>
      <c r="B56" s="164"/>
      <c r="C56" s="164"/>
      <c r="D56" s="164"/>
      <c r="E56" s="164"/>
      <c r="F56" s="164"/>
      <c r="G56" s="164"/>
      <c r="H56" s="164"/>
      <c r="I56" s="164"/>
      <c r="J56" s="164"/>
      <c r="K56" s="164"/>
      <c r="L56" s="164"/>
      <c r="M56" s="164"/>
      <c r="N56" s="164"/>
      <c r="O56" s="164"/>
    </row>
    <row r="57" spans="1:15" ht="16.5" customHeight="1">
      <c r="A57" s="163"/>
      <c r="B57" s="164"/>
      <c r="C57" s="164"/>
      <c r="D57" s="164"/>
      <c r="E57" s="164"/>
      <c r="F57" s="164"/>
      <c r="G57" s="164"/>
      <c r="H57" s="164"/>
      <c r="I57" s="164"/>
      <c r="J57" s="164"/>
      <c r="K57" s="164"/>
      <c r="L57" s="164"/>
      <c r="M57" s="164"/>
      <c r="N57" s="164"/>
      <c r="O57" s="164"/>
    </row>
    <row r="58" spans="1:15" ht="16.5" customHeight="1">
      <c r="A58" s="163"/>
      <c r="B58" s="164"/>
      <c r="C58" s="164"/>
      <c r="D58" s="164"/>
      <c r="E58" s="164"/>
      <c r="F58" s="164"/>
      <c r="G58" s="164"/>
      <c r="H58" s="164"/>
      <c r="I58" s="164"/>
      <c r="J58" s="164"/>
      <c r="K58" s="164"/>
      <c r="L58" s="164"/>
      <c r="M58" s="164"/>
      <c r="N58" s="164"/>
      <c r="O58" s="164"/>
    </row>
    <row r="59" spans="1:15" ht="16.5" customHeight="1">
      <c r="A59" s="163"/>
      <c r="B59" s="164"/>
      <c r="C59" s="164"/>
      <c r="D59" s="164"/>
      <c r="E59" s="164"/>
      <c r="F59" s="164"/>
      <c r="G59" s="164"/>
      <c r="H59" s="164"/>
      <c r="I59" s="164"/>
      <c r="J59" s="164"/>
      <c r="K59" s="164"/>
      <c r="L59" s="164"/>
      <c r="M59" s="164"/>
      <c r="N59" s="164"/>
      <c r="O59" s="164"/>
    </row>
  </sheetData>
  <sheetProtection algorithmName="SHA-512" hashValue="SEU/Xx4RF6j3yx0FAox+bRhMLgggdgzwmLF0mJXDNrTCU4w0GjmHLDq8SAd01w8oDxnNOK1x8p8ptTgJfxS5fw==" saltValue="k39fR3soJlvKtPxV32iLyQ==" spinCount="100000" sheet="1" formatCells="0" selectLockedCells="1"/>
  <mergeCells count="17">
    <mergeCell ref="C12:I12"/>
    <mergeCell ref="C14:I14"/>
    <mergeCell ref="C15:I15"/>
    <mergeCell ref="C17:I17"/>
    <mergeCell ref="C19:I19"/>
    <mergeCell ref="C20:I20"/>
    <mergeCell ref="C22:I22"/>
    <mergeCell ref="C24:I24"/>
    <mergeCell ref="C25:I25"/>
    <mergeCell ref="C27:I27"/>
    <mergeCell ref="C10:I10"/>
    <mergeCell ref="A2:I2"/>
    <mergeCell ref="C4:I4"/>
    <mergeCell ref="C5:I5"/>
    <mergeCell ref="C7:I7"/>
    <mergeCell ref="C9:I9"/>
    <mergeCell ref="A3:I3"/>
  </mergeCells>
  <phoneticPr fontId="3"/>
  <dataValidations count="1">
    <dataValidation type="whole" allowBlank="1" showInputMessage="1" showErrorMessage="1" sqref="E6 E11 E16 E21 E26" xr:uid="{17C74E67-FA38-4606-B4C3-BE199DEF6E38}">
      <formula1>1</formula1>
      <formula2>12</formula2>
    </dataValidation>
  </dataValidations>
  <printOptions horizontalCentered="1"/>
  <pageMargins left="0.39370078740157483" right="0.39370078740157483" top="0.59055118110236227" bottom="0.59055118110236227" header="0" footer="0.39370078740157483"/>
  <pageSetup paperSize="9" orientation="portrait" cellComments="atEnd" r:id="rId1"/>
  <headerFooter>
    <oddFooter>&amp;R&amp;"游ゴシック,標準"&amp;9&amp;P／&amp;N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713638D-8FD0-4AE4-97BB-59577E0DD6B6}">
          <x14:formula1>
            <xm:f>INDIRECT(申請!$D$99)</xm:f>
          </x14:formula1>
          <xm:sqref>C6 C11 C16 C21 C26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FE9C6-96BF-4527-B72E-0B45079FA87D}">
  <sheetPr codeName="Sheet8"/>
  <dimension ref="A1:C10"/>
  <sheetViews>
    <sheetView workbookViewId="0">
      <selection activeCell="G83" sqref="G83"/>
    </sheetView>
  </sheetViews>
  <sheetFormatPr defaultColWidth="9" defaultRowHeight="16.5"/>
  <cols>
    <col min="1" max="1" width="14.75" style="27" bestFit="1" customWidth="1"/>
    <col min="2" max="2" width="12.875" style="27" bestFit="1" customWidth="1"/>
    <col min="3" max="4" width="37" style="27" bestFit="1" customWidth="1"/>
    <col min="5" max="16384" width="9" style="27"/>
  </cols>
  <sheetData>
    <row r="1" spans="1:3">
      <c r="A1" s="27" t="s">
        <v>222</v>
      </c>
    </row>
    <row r="2" spans="1:3">
      <c r="A2" s="27" t="s">
        <v>223</v>
      </c>
    </row>
    <row r="3" spans="1:3">
      <c r="A3" s="27" t="s">
        <v>224</v>
      </c>
    </row>
    <row r="4" spans="1:3">
      <c r="A4" s="28" t="s">
        <v>225</v>
      </c>
      <c r="B4" s="28" t="s">
        <v>226</v>
      </c>
      <c r="C4" s="28" t="s">
        <v>117</v>
      </c>
    </row>
    <row r="5" spans="1:3">
      <c r="B5" s="28">
        <v>2020</v>
      </c>
      <c r="C5" s="28">
        <v>2021</v>
      </c>
    </row>
    <row r="6" spans="1:3">
      <c r="B6" s="28">
        <v>2021</v>
      </c>
      <c r="C6" s="28">
        <v>2022</v>
      </c>
    </row>
    <row r="7" spans="1:3">
      <c r="B7" s="28">
        <v>2022</v>
      </c>
      <c r="C7" s="28">
        <v>2023</v>
      </c>
    </row>
    <row r="8" spans="1:3">
      <c r="B8" s="28">
        <v>2023</v>
      </c>
      <c r="C8" s="28">
        <v>2024</v>
      </c>
    </row>
    <row r="9" spans="1:3">
      <c r="B9" s="28">
        <v>2024</v>
      </c>
      <c r="C9" s="28">
        <v>2025</v>
      </c>
    </row>
    <row r="10" spans="1:3">
      <c r="B10" s="28">
        <v>2025</v>
      </c>
    </row>
  </sheetData>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C6B72-6DD2-4FDF-9FAA-C623C5023726}">
  <sheetPr codeName="Sheet9"/>
  <dimension ref="A1:H68"/>
  <sheetViews>
    <sheetView zoomScaleNormal="100" workbookViewId="0">
      <selection activeCell="E21" sqref="E21"/>
    </sheetView>
  </sheetViews>
  <sheetFormatPr defaultColWidth="9" defaultRowHeight="16.5"/>
  <cols>
    <col min="1" max="1" width="3.25" style="66" bestFit="1" customWidth="1"/>
    <col min="2" max="2" width="92.5" style="39" bestFit="1" customWidth="1"/>
    <col min="3" max="3" width="10.625" style="40" bestFit="1" customWidth="1"/>
    <col min="4" max="4" width="10.625" style="40" customWidth="1"/>
    <col min="5" max="8" width="9" style="51"/>
    <col min="9" max="16384" width="9" style="46"/>
  </cols>
  <sheetData>
    <row r="1" spans="1:4">
      <c r="A1" s="68"/>
      <c r="B1" s="69" t="s">
        <v>227</v>
      </c>
      <c r="C1" s="214" t="s">
        <v>228</v>
      </c>
      <c r="D1" s="214" t="s">
        <v>229</v>
      </c>
    </row>
    <row r="2" spans="1:4">
      <c r="B2" s="51" t="s">
        <v>230</v>
      </c>
      <c r="C2" s="53">
        <v>3</v>
      </c>
      <c r="D2" s="53">
        <v>1.5</v>
      </c>
    </row>
    <row r="3" spans="1:4">
      <c r="B3" s="51" t="s">
        <v>231</v>
      </c>
      <c r="C3" s="53">
        <v>2</v>
      </c>
      <c r="D3" s="53">
        <v>1</v>
      </c>
    </row>
    <row r="4" spans="1:4">
      <c r="B4" s="51" t="s">
        <v>232</v>
      </c>
      <c r="C4" s="53">
        <v>1.5</v>
      </c>
      <c r="D4" s="53">
        <v>0.75</v>
      </c>
    </row>
    <row r="5" spans="1:4">
      <c r="B5" s="51" t="s">
        <v>233</v>
      </c>
      <c r="C5" s="53">
        <v>1</v>
      </c>
      <c r="D5" s="53">
        <v>0.5</v>
      </c>
    </row>
    <row r="6" spans="1:4">
      <c r="B6" s="51" t="s">
        <v>234</v>
      </c>
      <c r="C6" s="53">
        <v>1</v>
      </c>
      <c r="D6" s="53">
        <v>0</v>
      </c>
    </row>
    <row r="7" spans="1:4">
      <c r="B7" s="51" t="s">
        <v>235</v>
      </c>
      <c r="C7" s="53">
        <v>0.5</v>
      </c>
      <c r="D7" s="53">
        <v>0</v>
      </c>
    </row>
    <row r="8" spans="1:4">
      <c r="B8" s="51" t="s">
        <v>236</v>
      </c>
      <c r="C8" s="53">
        <v>0.5</v>
      </c>
      <c r="D8" s="53">
        <v>0</v>
      </c>
    </row>
    <row r="9" spans="1:4">
      <c r="B9" s="51" t="s">
        <v>237</v>
      </c>
      <c r="C9" s="53">
        <v>0.5</v>
      </c>
      <c r="D9" s="53">
        <v>0</v>
      </c>
    </row>
    <row r="10" spans="1:4">
      <c r="B10" s="51" t="s">
        <v>238</v>
      </c>
      <c r="C10" s="53">
        <v>3</v>
      </c>
      <c r="D10" s="53">
        <v>1</v>
      </c>
    </row>
    <row r="11" spans="1:4">
      <c r="B11" s="51" t="s">
        <v>239</v>
      </c>
      <c r="C11" s="53">
        <v>3</v>
      </c>
      <c r="D11" s="53">
        <v>1</v>
      </c>
    </row>
    <row r="12" spans="1:4">
      <c r="B12" s="51" t="s">
        <v>240</v>
      </c>
      <c r="C12" s="53">
        <v>3</v>
      </c>
      <c r="D12" s="53">
        <v>1</v>
      </c>
    </row>
    <row r="13" spans="1:4">
      <c r="B13" s="51" t="s">
        <v>241</v>
      </c>
      <c r="C13" s="53">
        <v>0.5</v>
      </c>
      <c r="D13" s="53">
        <v>0</v>
      </c>
    </row>
    <row r="14" spans="1:4">
      <c r="B14" s="51" t="s">
        <v>242</v>
      </c>
      <c r="C14" s="53">
        <v>0.5</v>
      </c>
      <c r="D14" s="53">
        <v>0</v>
      </c>
    </row>
    <row r="15" spans="1:4">
      <c r="B15" s="54" t="s">
        <v>243</v>
      </c>
      <c r="C15" s="53">
        <v>0.5</v>
      </c>
      <c r="D15" s="55" t="s">
        <v>244</v>
      </c>
    </row>
    <row r="16" spans="1:4">
      <c r="B16" s="54" t="s">
        <v>245</v>
      </c>
      <c r="C16" s="53">
        <v>1</v>
      </c>
      <c r="D16" s="55" t="s">
        <v>244</v>
      </c>
    </row>
    <row r="17" spans="1:4">
      <c r="B17" s="54" t="s">
        <v>246</v>
      </c>
      <c r="C17" s="53">
        <v>1.5</v>
      </c>
      <c r="D17" s="55" t="s">
        <v>244</v>
      </c>
    </row>
    <row r="18" spans="1:4">
      <c r="B18" s="54" t="s">
        <v>247</v>
      </c>
      <c r="C18" s="53">
        <v>2</v>
      </c>
      <c r="D18" s="55" t="s">
        <v>244</v>
      </c>
    </row>
    <row r="19" spans="1:4">
      <c r="B19" s="54" t="s">
        <v>248</v>
      </c>
      <c r="C19" s="53">
        <v>2.5</v>
      </c>
      <c r="D19" s="55" t="s">
        <v>244</v>
      </c>
    </row>
    <row r="20" spans="1:4">
      <c r="B20" s="51" t="s">
        <v>249</v>
      </c>
      <c r="C20" s="53">
        <v>0.5</v>
      </c>
      <c r="D20" s="55" t="s">
        <v>244</v>
      </c>
    </row>
    <row r="21" spans="1:4">
      <c r="B21" s="51" t="s">
        <v>250</v>
      </c>
      <c r="C21" s="53">
        <v>1</v>
      </c>
      <c r="D21" s="55" t="s">
        <v>244</v>
      </c>
    </row>
    <row r="22" spans="1:4">
      <c r="A22" s="68"/>
      <c r="B22" s="69" t="s">
        <v>251</v>
      </c>
      <c r="C22" s="214" t="s">
        <v>310</v>
      </c>
      <c r="D22" s="70"/>
    </row>
    <row r="23" spans="1:4">
      <c r="A23" s="67"/>
      <c r="B23" s="56" t="s">
        <v>252</v>
      </c>
      <c r="C23" s="57" t="s">
        <v>312</v>
      </c>
      <c r="D23" s="58"/>
    </row>
    <row r="24" spans="1:4">
      <c r="A24" s="169">
        <v>1</v>
      </c>
      <c r="B24" s="51" t="s">
        <v>253</v>
      </c>
      <c r="C24" s="53">
        <v>3</v>
      </c>
      <c r="D24" s="53"/>
    </row>
    <row r="25" spans="1:4">
      <c r="A25" s="169">
        <v>2</v>
      </c>
      <c r="B25" s="51" t="s">
        <v>254</v>
      </c>
      <c r="C25" s="53">
        <v>3</v>
      </c>
      <c r="D25" s="53"/>
    </row>
    <row r="26" spans="1:4">
      <c r="A26" s="169">
        <v>3</v>
      </c>
      <c r="B26" s="51" t="s">
        <v>255</v>
      </c>
      <c r="C26" s="53">
        <v>3</v>
      </c>
      <c r="D26" s="53"/>
    </row>
    <row r="27" spans="1:4">
      <c r="A27" s="169">
        <v>4</v>
      </c>
      <c r="B27" s="52" t="s">
        <v>256</v>
      </c>
      <c r="C27" s="40">
        <v>3</v>
      </c>
      <c r="D27" s="53"/>
    </row>
    <row r="28" spans="1:4">
      <c r="A28" s="169">
        <v>5</v>
      </c>
      <c r="B28" s="51" t="s">
        <v>257</v>
      </c>
      <c r="C28" s="53">
        <v>3</v>
      </c>
      <c r="D28" s="53"/>
    </row>
    <row r="29" spans="1:4">
      <c r="A29" s="66">
        <v>6</v>
      </c>
      <c r="B29" s="51" t="s">
        <v>258</v>
      </c>
      <c r="C29" s="53">
        <v>3</v>
      </c>
      <c r="D29" s="51" t="s">
        <v>259</v>
      </c>
    </row>
    <row r="30" spans="1:4">
      <c r="A30" s="169">
        <v>7</v>
      </c>
      <c r="B30" s="51" t="s">
        <v>260</v>
      </c>
      <c r="C30" s="53">
        <v>2</v>
      </c>
      <c r="D30" s="51"/>
    </row>
    <row r="31" spans="1:4">
      <c r="A31" s="169">
        <v>8</v>
      </c>
      <c r="B31" s="51" t="s">
        <v>261</v>
      </c>
      <c r="C31" s="53">
        <v>2</v>
      </c>
      <c r="D31" s="51"/>
    </row>
    <row r="32" spans="1:4">
      <c r="A32" s="66">
        <v>9</v>
      </c>
      <c r="B32" s="51" t="s">
        <v>262</v>
      </c>
      <c r="C32" s="53">
        <v>2</v>
      </c>
      <c r="D32" s="51" t="s">
        <v>259</v>
      </c>
    </row>
    <row r="33" spans="1:7">
      <c r="A33" s="66">
        <v>10</v>
      </c>
      <c r="B33" s="51" t="s">
        <v>263</v>
      </c>
      <c r="C33" s="53">
        <v>1</v>
      </c>
      <c r="D33" s="51" t="s">
        <v>259</v>
      </c>
    </row>
    <row r="34" spans="1:7">
      <c r="A34" s="67"/>
      <c r="B34" s="56" t="s">
        <v>264</v>
      </c>
      <c r="C34" s="57" t="s">
        <v>312</v>
      </c>
      <c r="D34" s="58"/>
    </row>
    <row r="35" spans="1:7">
      <c r="A35" s="186">
        <v>11</v>
      </c>
      <c r="B35" s="51" t="s">
        <v>265</v>
      </c>
      <c r="C35" s="53">
        <v>2</v>
      </c>
      <c r="D35" s="53"/>
    </row>
    <row r="36" spans="1:7">
      <c r="A36" s="186">
        <v>12</v>
      </c>
      <c r="B36" s="51" t="s">
        <v>266</v>
      </c>
      <c r="C36" s="53">
        <v>1.5</v>
      </c>
      <c r="D36" s="53"/>
    </row>
    <row r="37" spans="1:7">
      <c r="A37" s="186">
        <v>13</v>
      </c>
      <c r="B37" s="51" t="s">
        <v>267</v>
      </c>
      <c r="C37" s="53">
        <v>1.5</v>
      </c>
      <c r="D37" s="53"/>
    </row>
    <row r="38" spans="1:7">
      <c r="A38" s="186">
        <v>14</v>
      </c>
      <c r="B38" s="51" t="s">
        <v>268</v>
      </c>
      <c r="C38" s="53">
        <v>1</v>
      </c>
      <c r="D38" s="53"/>
    </row>
    <row r="39" spans="1:7">
      <c r="A39" s="186">
        <v>15</v>
      </c>
      <c r="B39" s="51" t="s">
        <v>269</v>
      </c>
      <c r="C39" s="53">
        <v>1</v>
      </c>
      <c r="D39" s="53"/>
    </row>
    <row r="40" spans="1:7">
      <c r="B40" s="54" t="s">
        <v>270</v>
      </c>
      <c r="C40" s="63" t="s">
        <v>271</v>
      </c>
      <c r="D40" s="53"/>
    </row>
    <row r="41" spans="1:7">
      <c r="A41" s="213">
        <v>16</v>
      </c>
      <c r="B41" s="54" t="s">
        <v>272</v>
      </c>
      <c r="C41" s="63"/>
      <c r="D41" s="61"/>
    </row>
    <row r="42" spans="1:7">
      <c r="A42" s="212">
        <v>17</v>
      </c>
      <c r="B42" s="54" t="s">
        <v>273</v>
      </c>
      <c r="C42" s="63"/>
      <c r="D42" s="61"/>
    </row>
    <row r="43" spans="1:7">
      <c r="A43" s="212">
        <v>18</v>
      </c>
      <c r="B43" s="54" t="s">
        <v>274</v>
      </c>
      <c r="C43" s="63"/>
      <c r="D43" s="61"/>
    </row>
    <row r="44" spans="1:7">
      <c r="A44" s="68"/>
      <c r="B44" s="71" t="s">
        <v>275</v>
      </c>
      <c r="C44" s="214" t="s">
        <v>309</v>
      </c>
      <c r="D44" s="60"/>
      <c r="G44" s="59"/>
    </row>
    <row r="45" spans="1:7">
      <c r="A45" s="66">
        <v>19</v>
      </c>
      <c r="B45" s="51" t="s">
        <v>276</v>
      </c>
      <c r="C45" s="53">
        <v>2</v>
      </c>
      <c r="D45" s="51" t="s">
        <v>277</v>
      </c>
    </row>
    <row r="46" spans="1:7">
      <c r="A46" s="186">
        <v>20</v>
      </c>
      <c r="B46" s="51" t="s">
        <v>278</v>
      </c>
      <c r="C46" s="53">
        <v>2</v>
      </c>
      <c r="D46" s="55"/>
    </row>
    <row r="47" spans="1:7">
      <c r="A47" s="186">
        <v>21</v>
      </c>
      <c r="B47" s="62" t="s">
        <v>279</v>
      </c>
      <c r="C47" s="53">
        <v>2</v>
      </c>
      <c r="D47" s="51" t="s">
        <v>280</v>
      </c>
    </row>
    <row r="48" spans="1:7">
      <c r="A48" s="186">
        <v>22</v>
      </c>
      <c r="B48" s="51" t="s">
        <v>281</v>
      </c>
      <c r="C48" s="53">
        <v>2</v>
      </c>
      <c r="D48" s="51" t="s">
        <v>280</v>
      </c>
    </row>
    <row r="49" spans="1:5">
      <c r="A49" s="66">
        <v>23</v>
      </c>
      <c r="B49" s="51" t="s">
        <v>282</v>
      </c>
      <c r="C49" s="53">
        <v>2</v>
      </c>
      <c r="D49" s="51" t="s">
        <v>259</v>
      </c>
    </row>
    <row r="50" spans="1:5">
      <c r="A50" s="66">
        <v>24</v>
      </c>
      <c r="B50" s="51" t="s">
        <v>283</v>
      </c>
      <c r="C50" s="53">
        <v>2</v>
      </c>
      <c r="D50" s="167" t="s">
        <v>284</v>
      </c>
    </row>
    <row r="51" spans="1:5">
      <c r="A51" s="186">
        <v>25</v>
      </c>
      <c r="B51" s="51" t="s">
        <v>285</v>
      </c>
      <c r="C51" s="53">
        <v>2</v>
      </c>
      <c r="D51" s="55"/>
    </row>
    <row r="52" spans="1:5">
      <c r="A52" s="186">
        <v>26</v>
      </c>
      <c r="B52" s="51" t="s">
        <v>286</v>
      </c>
      <c r="C52" s="53">
        <v>1.5</v>
      </c>
      <c r="D52" s="55"/>
    </row>
    <row r="53" spans="1:5">
      <c r="A53" s="186">
        <v>27</v>
      </c>
      <c r="B53" s="51" t="s">
        <v>287</v>
      </c>
      <c r="C53" s="53">
        <v>1.5</v>
      </c>
      <c r="D53" s="51" t="s">
        <v>280</v>
      </c>
    </row>
    <row r="54" spans="1:5">
      <c r="A54" s="186">
        <v>28</v>
      </c>
      <c r="B54" s="51" t="s">
        <v>288</v>
      </c>
      <c r="C54" s="53">
        <v>1.5</v>
      </c>
      <c r="D54" s="55"/>
    </row>
    <row r="55" spans="1:5">
      <c r="A55" s="66">
        <v>29</v>
      </c>
      <c r="B55" s="51" t="s">
        <v>289</v>
      </c>
      <c r="C55" s="53">
        <v>1</v>
      </c>
      <c r="D55" s="51" t="s">
        <v>259</v>
      </c>
    </row>
    <row r="56" spans="1:5">
      <c r="A56" s="67"/>
      <c r="B56" s="41" t="s">
        <v>308</v>
      </c>
      <c r="C56" s="215" t="s">
        <v>311</v>
      </c>
      <c r="D56" s="42"/>
    </row>
    <row r="57" spans="1:5">
      <c r="A57" s="177">
        <v>30</v>
      </c>
      <c r="B57" s="51" t="s">
        <v>290</v>
      </c>
      <c r="C57" s="53">
        <v>1</v>
      </c>
      <c r="D57" s="55"/>
      <c r="E57" s="59"/>
    </row>
    <row r="58" spans="1:5">
      <c r="A58" s="177">
        <v>31</v>
      </c>
      <c r="B58" s="51" t="s">
        <v>291</v>
      </c>
      <c r="C58" s="53">
        <v>1</v>
      </c>
      <c r="D58" s="55"/>
      <c r="E58" s="59"/>
    </row>
    <row r="59" spans="1:5">
      <c r="A59" s="177">
        <v>32</v>
      </c>
      <c r="B59" s="51" t="s">
        <v>292</v>
      </c>
      <c r="C59" s="53">
        <v>1</v>
      </c>
      <c r="D59" s="55"/>
      <c r="E59" s="59"/>
    </row>
    <row r="60" spans="1:5">
      <c r="A60" s="66">
        <v>33</v>
      </c>
      <c r="B60" s="51" t="s">
        <v>293</v>
      </c>
      <c r="C60" s="53">
        <v>0.5</v>
      </c>
      <c r="D60" s="168" t="s">
        <v>304</v>
      </c>
      <c r="E60" s="59"/>
    </row>
    <row r="61" spans="1:5">
      <c r="A61" s="177">
        <v>34</v>
      </c>
      <c r="B61" s="52" t="s">
        <v>294</v>
      </c>
      <c r="C61" s="40">
        <v>0.5</v>
      </c>
      <c r="D61" s="43"/>
      <c r="E61" s="59"/>
    </row>
    <row r="62" spans="1:5">
      <c r="A62" s="66">
        <v>35</v>
      </c>
      <c r="B62" s="51" t="s">
        <v>295</v>
      </c>
      <c r="C62" s="53">
        <v>0.5</v>
      </c>
      <c r="D62" s="51" t="s">
        <v>259</v>
      </c>
    </row>
    <row r="63" spans="1:5">
      <c r="A63" s="68"/>
      <c r="B63" s="69" t="s">
        <v>296</v>
      </c>
      <c r="C63" s="214" t="s">
        <v>310</v>
      </c>
      <c r="D63" s="60"/>
    </row>
    <row r="64" spans="1:5">
      <c r="A64" s="220">
        <v>36</v>
      </c>
      <c r="B64" s="51" t="s">
        <v>303</v>
      </c>
      <c r="C64" s="40">
        <v>3</v>
      </c>
      <c r="D64" s="39" t="s">
        <v>297</v>
      </c>
      <c r="E64" s="59"/>
    </row>
    <row r="65" spans="1:4">
      <c r="A65" s="221">
        <v>37</v>
      </c>
      <c r="B65" s="54" t="s">
        <v>298</v>
      </c>
      <c r="C65" s="64">
        <v>2</v>
      </c>
      <c r="D65" s="51" t="s">
        <v>277</v>
      </c>
    </row>
    <row r="66" spans="1:4">
      <c r="A66" s="220">
        <v>38</v>
      </c>
      <c r="B66" s="51" t="s">
        <v>299</v>
      </c>
      <c r="C66" s="65">
        <v>1</v>
      </c>
      <c r="D66" s="51" t="s">
        <v>277</v>
      </c>
    </row>
    <row r="67" spans="1:4">
      <c r="A67" s="93">
        <v>39</v>
      </c>
      <c r="B67" s="51" t="s">
        <v>300</v>
      </c>
      <c r="C67" s="53">
        <v>2</v>
      </c>
      <c r="D67" s="51" t="s">
        <v>259</v>
      </c>
    </row>
    <row r="68" spans="1:4">
      <c r="A68" s="66">
        <v>40</v>
      </c>
      <c r="B68" s="51" t="s">
        <v>301</v>
      </c>
      <c r="C68" s="53">
        <v>1</v>
      </c>
      <c r="D68" s="51" t="s">
        <v>259</v>
      </c>
    </row>
  </sheetData>
  <phoneticPr fontId="3"/>
  <printOptions horizontalCentered="1" gridLines="1"/>
  <pageMargins left="0.39370078740157483" right="0.39370078740157483" top="0.59055118110236227" bottom="0.39370078740157483" header="0.31496062992125984" footer="0.31496062992125984"/>
  <pageSetup paperSize="9" scale="7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34403c2-379c-40aa-84d7-f66d1bf722e2" xsi:nil="true"/>
    <lcf76f155ced4ddcb4097134ff3c332f xmlns="434403c2-379c-40aa-84d7-f66d1bf722e2">
      <Terms xmlns="http://schemas.microsoft.com/office/infopath/2007/PartnerControls"/>
    </lcf76f155ced4ddcb4097134ff3c332f>
    <TaxCatchAll xmlns="dfda23ea-36c0-437d-af80-b7bf84f9f027"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3E4FD48112D1418487F1D1F230FF99" ma:contentTypeVersion="20" ma:contentTypeDescription="新しいドキュメントを作成します。" ma:contentTypeScope="" ma:versionID="8a83da96680bd5874525986da441721a">
  <xsd:schema xmlns:xsd="http://www.w3.org/2001/XMLSchema" xmlns:xs="http://www.w3.org/2001/XMLSchema" xmlns:p="http://schemas.microsoft.com/office/2006/metadata/properties" xmlns:ns2="434403c2-379c-40aa-84d7-f66d1bf722e2" xmlns:ns3="dfda23ea-36c0-437d-af80-b7bf84f9f027" targetNamespace="http://schemas.microsoft.com/office/2006/metadata/properties" ma:root="true" ma:fieldsID="cb166ecbf22146acf6a7cfddc57544e1" ns2:_="" ns3:_="">
    <xsd:import namespace="434403c2-379c-40aa-84d7-f66d1bf722e2"/>
    <xsd:import namespace="dfda23ea-36c0-437d-af80-b7bf84f9f02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4403c2-379c-40aa-84d7-f66d1bf722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64d63cec-adaa-4823-9f5f-a031abd4e23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da23ea-36c0-437d-af80-b7bf84f9f02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05641b7-ac15-46f4-80b5-3e84898879e2}" ma:internalName="TaxCatchAll" ma:showField="CatchAllData" ma:web="dfda23ea-36c0-437d-af80-b7bf84f9f02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C10ADD-DC64-4BE9-AE51-895ACE616AAA}">
  <ds:schemaRefs>
    <ds:schemaRef ds:uri="http://schemas.microsoft.com/office/2006/metadata/properties"/>
    <ds:schemaRef ds:uri="http://schemas.microsoft.com/office/infopath/2007/PartnerControls"/>
    <ds:schemaRef ds:uri="434403c2-379c-40aa-84d7-f66d1bf722e2"/>
    <ds:schemaRef ds:uri="dfda23ea-36c0-437d-af80-b7bf84f9f027"/>
  </ds:schemaRefs>
</ds:datastoreItem>
</file>

<file path=customXml/itemProps2.xml><?xml version="1.0" encoding="utf-8"?>
<ds:datastoreItem xmlns:ds="http://schemas.openxmlformats.org/officeDocument/2006/customXml" ds:itemID="{FA077FFE-1494-4F66-BFD9-CBA942BDD0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4403c2-379c-40aa-84d7-f66d1bf722e2"/>
    <ds:schemaRef ds:uri="dfda23ea-36c0-437d-af80-b7bf84f9f0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EE1AC38-5849-4185-85A5-0DF431FAEFA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申請</vt:lpstr>
      <vt:lpstr>①論文</vt:lpstr>
      <vt:lpstr>②著書</vt:lpstr>
      <vt:lpstr>③特許</vt:lpstr>
      <vt:lpstr>④科研費等</vt:lpstr>
      <vt:lpstr>⑤受賞</vt:lpstr>
      <vt:lpstr>⑥学会発表</vt:lpstr>
      <vt:lpstr>【非表示】休業の状況</vt:lpstr>
      <vt:lpstr>スコア換算表</vt:lpstr>
      <vt:lpstr>スコア換算表!Print_Area</vt:lpstr>
      <vt:lpstr>申請!Print_Area</vt:lpstr>
      <vt:lpstr>取得した</vt:lpstr>
      <vt:lpstr>取得していない</vt:lpstr>
      <vt:lpstr>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照井　陽子</dc:creator>
  <cp:keywords/>
  <dc:description/>
  <cp:lastModifiedBy>照井　陽子</cp:lastModifiedBy>
  <cp:revision/>
  <cp:lastPrinted>2025-10-16T02:22:43Z</cp:lastPrinted>
  <dcterms:created xsi:type="dcterms:W3CDTF">2025-06-27T00:51:29Z</dcterms:created>
  <dcterms:modified xsi:type="dcterms:W3CDTF">2025-10-17T04:07:42Z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0x0101002E3E4FD48112D1418487F1D1F230FF99</vt:lpwstr>
  </property>
  <property fmtid="{D5CDD505-2E9C-101B-9397-08002B2CF9AE}" pid="3" name="MediaServiceImageTags">
    <vt:lpwstr/>
  </property>
</Properties>
</file>